
<file path=[Content_Types].xml><?xml version="1.0" encoding="utf-8"?>
<Types xmlns="http://schemas.openxmlformats.org/package/2006/content-types">
  <Default Extension="jp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1110"/>
  <workbookPr defaultThemeVersion="166925"/>
  <mc:AlternateContent xmlns:mc="http://schemas.openxmlformats.org/markup-compatibility/2006">
    <mc:Choice Requires="x15">
      <x15ac:absPath xmlns:x15ac="http://schemas.microsoft.com/office/spreadsheetml/2010/11/ac" url="/Users/davidharshaw/Documents/Aviation Tax Services Document/2023/Per Diem/"/>
    </mc:Choice>
  </mc:AlternateContent>
  <xr:revisionPtr revIDLastSave="0" documentId="13_ncr:1_{5B9B1665-56A5-CA4B-B9EC-8712C793666C}" xr6:coauthVersionLast="47" xr6:coauthVersionMax="47" xr10:uidLastSave="{00000000-0000-0000-0000-000000000000}"/>
  <workbookProtection workbookAlgorithmName="SHA-512" workbookHashValue="uYYCLjIh6u4Ijm3duzyWQz21MTQnmI8Pm0BfT0wXuiS5ykoamyv+2EpPbsG3/9CvQTlaHdb4HQNrC6dcmDOr8g==" workbookSaltValue="dJ33DVx9b12K97CqZD4rdA==" workbookSpinCount="100000" lockStructure="1"/>
  <bookViews>
    <workbookView xWindow="0" yWindow="880" windowWidth="30240" windowHeight="16700" xr2:uid="{9935C9A0-ED0C-F744-B089-0E938355550E}"/>
  </bookViews>
  <sheets>
    <sheet name="INSTRUCTIONS" sheetId="3" r:id="rId1"/>
    <sheet name="TEMPLATE" sheetId="10" state="hidden" r:id="rId2"/>
    <sheet name="JAN" sheetId="1" r:id="rId3"/>
    <sheet name="FEB" sheetId="4" r:id="rId4"/>
    <sheet name="MAR" sheetId="5" r:id="rId5"/>
    <sheet name="APR" sheetId="6" r:id="rId6"/>
    <sheet name="MAY" sheetId="7" r:id="rId7"/>
    <sheet name="JUN" sheetId="8" r:id="rId8"/>
    <sheet name="JUL" sheetId="16" r:id="rId9"/>
    <sheet name="AUG" sheetId="11" r:id="rId10"/>
    <sheet name="SEP" sheetId="12" r:id="rId11"/>
    <sheet name="OCT" sheetId="13" r:id="rId12"/>
    <sheet name="NOV" sheetId="14" r:id="rId13"/>
    <sheet name="DEC" sheetId="15" r:id="rId14"/>
    <sheet name="SUMMARY" sheetId="17" r:id="rId15"/>
    <sheet name="Rates" sheetId="2" state="hidden" r:id="rId16"/>
  </sheets>
  <definedNames>
    <definedName name="_xlnm._FilterDatabase" localSheetId="15" hidden="1">Rates!$A$1:$O$384</definedName>
    <definedName name="daygrid">days+weeks*7</definedName>
    <definedName name="daypattern">{1,1,2,2,3,3,4,4,5,5,6,6,7}</definedName>
    <definedName name="days">{0,1,2,3,4,5,6}</definedName>
    <definedName name="DayToStart" localSheetId="5">APR!$E$3</definedName>
    <definedName name="DayToStart" localSheetId="9">AUG!$E$3</definedName>
    <definedName name="DayToStart" localSheetId="13">DEC!$E$3</definedName>
    <definedName name="DayToStart" localSheetId="3">FEB!$E$3</definedName>
    <definedName name="DayToStart" localSheetId="8">JUL!$E$3</definedName>
    <definedName name="DayToStart" localSheetId="7">JUN!$E$3</definedName>
    <definedName name="DayToStart" localSheetId="4">MAR!$E$3</definedName>
    <definedName name="DayToStart" localSheetId="6">MAY!$E$3</definedName>
    <definedName name="DayToStart" localSheetId="12">NOV!$E$3</definedName>
    <definedName name="DayToStart" localSheetId="11">OCT!$E$3</definedName>
    <definedName name="DayToStart" localSheetId="10">SEP!$E$3</definedName>
    <definedName name="DayToStart" localSheetId="1">TEMPLATE!$E$3</definedName>
    <definedName name="DayToStart">JAN!$E$3</definedName>
    <definedName name="firstdate" localSheetId="5">DATE(APR!YearToDisplay,APR!month,1)</definedName>
    <definedName name="firstdate" localSheetId="9">DATE(AUG!YearToDisplay,AUG!month,1)</definedName>
    <definedName name="firstdate" localSheetId="13">DATE(DEC!YearToDisplay,DEC!month,1)</definedName>
    <definedName name="firstdate" localSheetId="3">DATE(FEB!YearToDisplay,FEB!month,1)</definedName>
    <definedName name="firstdate" localSheetId="2">DATE(JAN!YearToDisplay,JAN!month,1)</definedName>
    <definedName name="firstdate" localSheetId="8">DATE(JUL!YearToDisplay,JUL!month,1)</definedName>
    <definedName name="firstdate" localSheetId="7">DATE(JUN!YearToDisplay,JUN!month,1)</definedName>
    <definedName name="firstdate" localSheetId="4">DATE(MAR!YearToDisplay,MAR!month,1)</definedName>
    <definedName name="firstdate" localSheetId="6">DATE(MAY!YearToDisplay,MAY!month,1)</definedName>
    <definedName name="firstdate" localSheetId="12">DATE(NOV!YearToDisplay,NOV!month,1)</definedName>
    <definedName name="firstdate" localSheetId="11">DATE(OCT!YearToDisplay,OCT!month,1)</definedName>
    <definedName name="firstdate" localSheetId="10">DATE(SEP!YearToDisplay,SEP!month,1)</definedName>
    <definedName name="firstdate" localSheetId="1">DATE(TEMPLATE!YearToDisplay,TEMPLATE!month,1)</definedName>
    <definedName name="firstdate">DATE([0]!YearToDisplay,[0]!month,1)</definedName>
    <definedName name="Jan" localSheetId="5">daygrid+APR!firstdate-WEEKDAY(APR!firstdate)-APR!weekday_option</definedName>
    <definedName name="Jan" localSheetId="9">daygrid+AUG!firstdate-WEEKDAY(AUG!firstdate)-AUG!weekday_option</definedName>
    <definedName name="Jan" localSheetId="13">daygrid+DEC!firstdate-WEEKDAY(DEC!firstdate)-DEC!weekday_option</definedName>
    <definedName name="Jan" localSheetId="3">daygrid+FEB!firstdate-WEEKDAY(FEB!firstdate)-FEB!weekday_option</definedName>
    <definedName name="Jan" localSheetId="2">daygrid+JAN!firstdate-WEEKDAY(JAN!firstdate)-weekday_option</definedName>
    <definedName name="Jan" localSheetId="8">daygrid+JUL!firstdate-WEEKDAY(JUL!firstdate)-JUL!weekday_option</definedName>
    <definedName name="Jan" localSheetId="7">daygrid+JUN!firstdate-WEEKDAY(JUN!firstdate)-JUN!weekday_option</definedName>
    <definedName name="Jan" localSheetId="4">daygrid+MAR!firstdate-WEEKDAY(MAR!firstdate)-MAR!weekday_option</definedName>
    <definedName name="Jan" localSheetId="6">daygrid+MAY!firstdate-WEEKDAY(MAY!firstdate)-MAY!weekday_option</definedName>
    <definedName name="Jan" localSheetId="12">daygrid+NOV!firstdate-WEEKDAY(NOV!firstdate)-NOV!weekday_option</definedName>
    <definedName name="Jan" localSheetId="11">daygrid+OCT!firstdate-WEEKDAY(OCT!firstdate)-OCT!weekday_option</definedName>
    <definedName name="Jan" localSheetId="10">daygrid+SEP!firstdate-WEEKDAY(SEP!firstdate)-SEP!weekday_option</definedName>
    <definedName name="Jan" localSheetId="1">daygrid+TEMPLATE!firstdate-WEEKDAY(TEMPLATE!firstdate)-TEMPLATE!weekday_option</definedName>
    <definedName name="Jan">daygrid+[0]!firstdate-WEEKDAY([0]!firstdate)-weekday_option</definedName>
    <definedName name="month" localSheetId="5">MATCH(APR!MonthToDisplay,[0]!months,0)</definedName>
    <definedName name="month" localSheetId="9">MATCH(AUG!MonthToDisplay,[0]!months,0)</definedName>
    <definedName name="month" localSheetId="13">MATCH(DEC!MonthToDisplay,[0]!months,0)</definedName>
    <definedName name="month" localSheetId="3">MATCH(FEB!MonthToDisplay,[0]!months,0)</definedName>
    <definedName name="month" localSheetId="2">MATCH(JAN!MonthToDisplay,months,0)</definedName>
    <definedName name="month" localSheetId="8">MATCH(JUL!MonthToDisplay,[0]!months,0)</definedName>
    <definedName name="month" localSheetId="7">MATCH(JUN!MonthToDisplay,[0]!months,0)</definedName>
    <definedName name="month" localSheetId="4">MATCH(MAR!MonthToDisplay,[0]!months,0)</definedName>
    <definedName name="month" localSheetId="6">MATCH(MAY!MonthToDisplay,[0]!months,0)</definedName>
    <definedName name="month" localSheetId="12">MATCH(NOV!MonthToDisplay,[0]!months,0)</definedName>
    <definedName name="month" localSheetId="11">MATCH(OCT!MonthToDisplay,[0]!months,0)</definedName>
    <definedName name="month" localSheetId="10">MATCH(SEP!MonthToDisplay,[0]!months,0)</definedName>
    <definedName name="month" localSheetId="1">MATCH(TEMPLATE!MonthToDisplay,[0]!months,0)</definedName>
    <definedName name="month">MATCH([0]!MonthToDisplay,[0]!months,0)</definedName>
    <definedName name="months">{"January","February","March","April","May","June","July","August","September","October","November","December"}</definedName>
    <definedName name="MonthToDisplay" localSheetId="5">APR!$D$5</definedName>
    <definedName name="MonthToDisplay" localSheetId="9">AUG!$D$5</definedName>
    <definedName name="MonthToDisplay" localSheetId="13">DEC!$D$5</definedName>
    <definedName name="MonthToDisplay" localSheetId="3">FEB!$D$5</definedName>
    <definedName name="MonthToDisplay" localSheetId="2">JAN!$D$5</definedName>
    <definedName name="MonthToDisplay" localSheetId="8">JUL!$D$5</definedName>
    <definedName name="MonthToDisplay" localSheetId="7">JUN!$D$5</definedName>
    <definedName name="MonthToDisplay" localSheetId="4">MAR!$D$5</definedName>
    <definedName name="MonthToDisplay" localSheetId="6">MAY!$D$5</definedName>
    <definedName name="MonthToDisplay" localSheetId="12">NOV!$D$5</definedName>
    <definedName name="MonthToDisplay" localSheetId="11">OCT!$D$5</definedName>
    <definedName name="MonthToDisplay" localSheetId="10">SEP!$D$5</definedName>
    <definedName name="MonthToDisplay" localSheetId="1">TEMPLATE!$D$5</definedName>
    <definedName name="MonthToDisplay">#REF!</definedName>
    <definedName name="MonthToDisplayNumber" localSheetId="5">MATCH(APR!MonthToDisplay,[0]!months,0)</definedName>
    <definedName name="MonthToDisplayNumber" localSheetId="9">MATCH(AUG!MonthToDisplay,[0]!months,0)</definedName>
    <definedName name="MonthToDisplayNumber" localSheetId="13">MATCH(DEC!MonthToDisplay,[0]!months,0)</definedName>
    <definedName name="MonthToDisplayNumber" localSheetId="3">MATCH(FEB!MonthToDisplay,[0]!months,0)</definedName>
    <definedName name="MonthToDisplayNumber" localSheetId="2">MATCH(JAN!MonthToDisplay,months,0)</definedName>
    <definedName name="MonthToDisplayNumber" localSheetId="8">MATCH(JUL!MonthToDisplay,[0]!months,0)</definedName>
    <definedName name="MonthToDisplayNumber" localSheetId="7">MATCH(JUN!MonthToDisplay,[0]!months,0)</definedName>
    <definedName name="MonthToDisplayNumber" localSheetId="4">MATCH(MAR!MonthToDisplay,[0]!months,0)</definedName>
    <definedName name="MonthToDisplayNumber" localSheetId="6">MATCH(MAY!MonthToDisplay,[0]!months,0)</definedName>
    <definedName name="MonthToDisplayNumber" localSheetId="12">MATCH(NOV!MonthToDisplay,[0]!months,0)</definedName>
    <definedName name="MonthToDisplayNumber" localSheetId="11">MATCH(OCT!MonthToDisplay,[0]!months,0)</definedName>
    <definedName name="MonthToDisplayNumber" localSheetId="10">MATCH(SEP!MonthToDisplay,[0]!months,0)</definedName>
    <definedName name="MonthToDisplayNumber" localSheetId="1">MATCH(TEMPLATE!MonthToDisplay,[0]!months,0)</definedName>
    <definedName name="MonthToDisplayNumber">MATCH([0]!MonthToDisplay,[0]!months,0)</definedName>
    <definedName name="ndx" localSheetId="5">ROUNDUP(MATCH(2,1/FREQUENCY(DATE(APR!YearToDisplay,APR!MonthToDisplayNumber,1),APR!Jan))/7,0)</definedName>
    <definedName name="ndx" localSheetId="9">ROUNDUP(MATCH(2,1/FREQUENCY(DATE(AUG!YearToDisplay,AUG!MonthToDisplayNumber,1),AUG!Jan))/7,0)</definedName>
    <definedName name="ndx" localSheetId="13">ROUNDUP(MATCH(2,1/FREQUENCY(DATE(DEC!YearToDisplay,DEC!MonthToDisplayNumber,1),DEC!Jan))/7,0)</definedName>
    <definedName name="ndx" localSheetId="3">ROUNDUP(MATCH(2,1/FREQUENCY(DATE(FEB!YearToDisplay,FEB!MonthToDisplayNumber,1),FEB!Jan))/7,0)</definedName>
    <definedName name="ndx" localSheetId="2">ROUNDUP(MATCH(2,1/FREQUENCY(DATE(JAN!YearToDisplay,JAN!MonthToDisplayNumber,1),JAN!Jan))/7,0)</definedName>
    <definedName name="ndx" localSheetId="8">ROUNDUP(MATCH(2,1/FREQUENCY(DATE(JUL!YearToDisplay,JUL!MonthToDisplayNumber,1),JUL!Jan))/7,0)</definedName>
    <definedName name="ndx" localSheetId="7">ROUNDUP(MATCH(2,1/FREQUENCY(DATE(JUN!YearToDisplay,JUN!MonthToDisplayNumber,1),JUN!Jan))/7,0)</definedName>
    <definedName name="ndx" localSheetId="4">ROUNDUP(MATCH(2,1/FREQUENCY(DATE(MAR!YearToDisplay,MAR!MonthToDisplayNumber,1),MAR!Jan))/7,0)</definedName>
    <definedName name="ndx" localSheetId="6">ROUNDUP(MATCH(2,1/FREQUENCY(DATE(MAY!YearToDisplay,MAY!MonthToDisplayNumber,1),MAY!Jan))/7,0)</definedName>
    <definedName name="ndx" localSheetId="12">ROUNDUP(MATCH(2,1/FREQUENCY(DATE(NOV!YearToDisplay,NOV!MonthToDisplayNumber,1),NOV!Jan))/7,0)</definedName>
    <definedName name="ndx" localSheetId="11">ROUNDUP(MATCH(2,1/FREQUENCY(DATE(OCT!YearToDisplay,OCT!MonthToDisplayNumber,1),OCT!Jan))/7,0)</definedName>
    <definedName name="ndx" localSheetId="10">ROUNDUP(MATCH(2,1/FREQUENCY(DATE(SEP!YearToDisplay,SEP!MonthToDisplayNumber,1),SEP!Jan))/7,0)</definedName>
    <definedName name="ndx" localSheetId="1">ROUNDUP(MATCH(2,1/FREQUENCY(DATE(TEMPLATE!YearToDisplay,TEMPLATE!MonthToDisplayNumber,1),TEMPLATE!Jan))/7,0)</definedName>
    <definedName name="_xlnm.Print_Area" localSheetId="14">SUMMARY!$A$1:$Q$187</definedName>
    <definedName name="_xlnm.Print_Titles" localSheetId="5">APR!$7:$7</definedName>
    <definedName name="_xlnm.Print_Titles" localSheetId="9">AUG!$7:$7</definedName>
    <definedName name="_xlnm.Print_Titles" localSheetId="13">DEC!$7:$7</definedName>
    <definedName name="_xlnm.Print_Titles" localSheetId="3">FEB!$7:$7</definedName>
    <definedName name="_xlnm.Print_Titles" localSheetId="2">JAN!$7:$7</definedName>
    <definedName name="_xlnm.Print_Titles" localSheetId="8">JUL!$7:$7</definedName>
    <definedName name="_xlnm.Print_Titles" localSheetId="7">JUN!$7:$7</definedName>
    <definedName name="_xlnm.Print_Titles" localSheetId="4">MAR!$7:$7</definedName>
    <definedName name="_xlnm.Print_Titles" localSheetId="6">MAY!$7:$7</definedName>
    <definedName name="_xlnm.Print_Titles" localSheetId="12">NOV!$7:$7</definedName>
    <definedName name="_xlnm.Print_Titles" localSheetId="11">OCT!$7:$7</definedName>
    <definedName name="_xlnm.Print_Titles" localSheetId="10">SEP!$7:$7</definedName>
    <definedName name="_xlnm.Print_Titles" localSheetId="1">TEMPLATE!$7:$7</definedName>
    <definedName name="startdate" localSheetId="5">DATE(APR!YearToDisplay,APR!month,1)</definedName>
    <definedName name="startdate" localSheetId="9">DATE(AUG!YearToDisplay,AUG!month,1)</definedName>
    <definedName name="startdate" localSheetId="13">DATE(DEC!YearToDisplay,DEC!month,1)</definedName>
    <definedName name="startdate" localSheetId="3">DATE(FEB!YearToDisplay,FEB!month,1)</definedName>
    <definedName name="startdate" localSheetId="2">DATE(JAN!YearToDisplay,JAN!month,1)</definedName>
    <definedName name="startdate" localSheetId="8">DATE(JUL!YearToDisplay,JUL!month,1)</definedName>
    <definedName name="startdate" localSheetId="7">DATE(JUN!YearToDisplay,JUN!month,1)</definedName>
    <definedName name="startdate" localSheetId="4">DATE(MAR!YearToDisplay,MAR!month,1)</definedName>
    <definedName name="startdate" localSheetId="6">DATE(MAY!YearToDisplay,MAY!month,1)</definedName>
    <definedName name="startdate" localSheetId="12">DATE(NOV!YearToDisplay,NOV!month,1)</definedName>
    <definedName name="startdate" localSheetId="11">DATE(OCT!YearToDisplay,OCT!month,1)</definedName>
    <definedName name="startdate" localSheetId="10">DATE(SEP!YearToDisplay,SEP!month,1)</definedName>
    <definedName name="startdate" localSheetId="1">DATE(TEMPLATE!YearToDisplay,TEMPLATE!month,1)</definedName>
    <definedName name="weekday_option" localSheetId="5">MATCH(APR!DayToStart,weekdays_reversed,0)-2</definedName>
    <definedName name="weekday_option" localSheetId="9">MATCH(AUG!DayToStart,weekdays_reversed,0)-2</definedName>
    <definedName name="weekday_option" localSheetId="13">MATCH(DEC!DayToStart,weekdays_reversed,0)-2</definedName>
    <definedName name="weekday_option" localSheetId="3">MATCH(FEB!DayToStart,weekdays_reversed,0)-2</definedName>
    <definedName name="weekday_option" localSheetId="8">MATCH(JUL!DayToStart,weekdays_reversed,0)-2</definedName>
    <definedName name="weekday_option" localSheetId="7">MATCH(JUN!DayToStart,weekdays_reversed,0)-2</definedName>
    <definedName name="weekday_option" localSheetId="4">MATCH(MAR!DayToStart,weekdays_reversed,0)-2</definedName>
    <definedName name="weekday_option" localSheetId="6">MATCH(MAY!DayToStart,weekdays_reversed,0)-2</definedName>
    <definedName name="weekday_option" localSheetId="12">MATCH(NOV!DayToStart,weekdays_reversed,0)-2</definedName>
    <definedName name="weekday_option" localSheetId="11">MATCH(OCT!DayToStart,weekdays_reversed,0)-2</definedName>
    <definedName name="weekday_option" localSheetId="10">MATCH(SEP!DayToStart,weekdays_reversed,0)-2</definedName>
    <definedName name="weekday_option" localSheetId="1">MATCH(TEMPLATE!DayToStart,weekdays_reversed,0)-2</definedName>
    <definedName name="weekday_option">MATCH(DayToStart,weekdays_reversed,0)-2</definedName>
    <definedName name="weekdays">{"Monday","Tuesday","Wednesday","Thursday","Friday","Saturday","Sunday"}</definedName>
    <definedName name="weekdays_reversed">{"Sunday","Saturday","Friday","Thursday","Wednesday","Tuesday","Monday"}</definedName>
    <definedName name="weeks">{0;1;2;3;4;5;6}</definedName>
    <definedName name="YearToDisplay" localSheetId="5">APR!$D$3</definedName>
    <definedName name="YearToDisplay" localSheetId="9">AUG!$D$3</definedName>
    <definedName name="YearToDisplay" localSheetId="13">DEC!$D$3</definedName>
    <definedName name="YearToDisplay" localSheetId="3">FEB!$D$3</definedName>
    <definedName name="YearToDisplay" localSheetId="2">JAN!$D$3</definedName>
    <definedName name="YearToDisplay" localSheetId="8">JUL!$D$3</definedName>
    <definedName name="YearToDisplay" localSheetId="7">JUN!$D$3</definedName>
    <definedName name="YearToDisplay" localSheetId="4">MAR!$D$3</definedName>
    <definedName name="YearToDisplay" localSheetId="6">MAY!$D$3</definedName>
    <definedName name="YearToDisplay" localSheetId="12">NOV!$D$3</definedName>
    <definedName name="YearToDisplay" localSheetId="11">OCT!$D$3</definedName>
    <definedName name="YearToDisplay" localSheetId="10">SEP!$D$3</definedName>
    <definedName name="YearToDisplay" localSheetId="1">TEMPLATE!$D$3</definedName>
    <definedName name="YearToDisplay">#REF!</definedName>
  </definedNames>
  <calcPr calcId="191029" concurrentCalc="0"/>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D18" i="15" l="1"/>
  <c r="J18" i="15"/>
  <c r="I18" i="15"/>
  <c r="H18" i="15"/>
  <c r="G18" i="15"/>
  <c r="F18" i="15"/>
  <c r="E18" i="15"/>
  <c r="G19" i="15"/>
  <c r="F19" i="15"/>
  <c r="E19" i="15"/>
  <c r="D19" i="15"/>
  <c r="D18" i="14"/>
  <c r="E18" i="14"/>
  <c r="J18" i="14"/>
  <c r="I18" i="14"/>
  <c r="H18" i="14"/>
  <c r="G18" i="14"/>
  <c r="F18" i="14"/>
  <c r="F19" i="14"/>
  <c r="E19" i="14"/>
  <c r="D19" i="14"/>
  <c r="D19" i="4"/>
  <c r="D18" i="4"/>
  <c r="E18" i="5"/>
  <c r="E19" i="5"/>
  <c r="D19" i="5"/>
  <c r="D18" i="5"/>
  <c r="D18" i="6"/>
  <c r="D18" i="7"/>
  <c r="D18" i="8"/>
  <c r="D18" i="16"/>
  <c r="D18" i="11"/>
  <c r="D18" i="12"/>
  <c r="J18" i="13"/>
  <c r="I18" i="13"/>
  <c r="H18" i="13"/>
  <c r="G18" i="13"/>
  <c r="F18" i="13"/>
  <c r="E18" i="13"/>
  <c r="D18" i="13"/>
  <c r="H18" i="12"/>
  <c r="G18" i="12"/>
  <c r="F18" i="12"/>
  <c r="E18" i="12"/>
  <c r="J18" i="12"/>
  <c r="I18" i="12"/>
  <c r="E18" i="11"/>
  <c r="J18" i="11"/>
  <c r="I18" i="11"/>
  <c r="H18" i="11"/>
  <c r="G18" i="11"/>
  <c r="F18" i="11"/>
  <c r="H18" i="16"/>
  <c r="G18" i="16"/>
  <c r="F18" i="16"/>
  <c r="E18" i="16"/>
  <c r="J18" i="16"/>
  <c r="I18" i="16"/>
  <c r="F16" i="4"/>
  <c r="G18" i="8"/>
  <c r="F18" i="8"/>
  <c r="E18" i="8"/>
  <c r="J18" i="8"/>
  <c r="I18" i="8"/>
  <c r="H18" i="8"/>
  <c r="J18" i="7"/>
  <c r="I18" i="7"/>
  <c r="H18" i="7"/>
  <c r="G18" i="7"/>
  <c r="F18" i="7"/>
  <c r="E18" i="7"/>
  <c r="H17" i="6"/>
  <c r="G17" i="6"/>
  <c r="F17" i="6"/>
  <c r="E17" i="6"/>
  <c r="D17" i="6"/>
  <c r="I17" i="6"/>
  <c r="I19" i="6"/>
  <c r="H19" i="6"/>
  <c r="G19" i="6"/>
  <c r="F19" i="6"/>
  <c r="E19" i="6"/>
  <c r="D19" i="6"/>
  <c r="H18" i="6"/>
  <c r="G18" i="6"/>
  <c r="F18" i="6"/>
  <c r="E18" i="6"/>
  <c r="J18" i="6"/>
  <c r="I18" i="6"/>
  <c r="F18" i="5"/>
  <c r="J18" i="5"/>
  <c r="I18" i="5"/>
  <c r="H18" i="5"/>
  <c r="F16" i="5"/>
  <c r="G18" i="5"/>
  <c r="E18" i="4"/>
  <c r="F18" i="4"/>
  <c r="J18" i="4"/>
  <c r="I18" i="4"/>
  <c r="H18" i="4"/>
  <c r="G18" i="4"/>
  <c r="G19" i="4"/>
  <c r="G17" i="4"/>
  <c r="G20" i="4"/>
  <c r="H17" i="4"/>
  <c r="H19" i="4"/>
  <c r="H20" i="4"/>
  <c r="F45" i="1"/>
  <c r="D45" i="17"/>
  <c r="C45" i="17"/>
  <c r="E45" i="1"/>
  <c r="D44" i="17"/>
  <c r="C44" i="17"/>
  <c r="D45" i="1"/>
  <c r="D43" i="17"/>
  <c r="C43" i="17"/>
  <c r="J38" i="1"/>
  <c r="D42" i="17"/>
  <c r="C42" i="17"/>
  <c r="I38" i="1"/>
  <c r="D41" i="17"/>
  <c r="C41" i="17"/>
  <c r="H38" i="1"/>
  <c r="D40" i="17"/>
  <c r="C40" i="17"/>
  <c r="G38" i="1"/>
  <c r="D39" i="17"/>
  <c r="C39" i="17"/>
  <c r="F38" i="1"/>
  <c r="D38" i="17"/>
  <c r="C38" i="17"/>
  <c r="E38" i="1"/>
  <c r="D37" i="17"/>
  <c r="C37" i="17"/>
  <c r="D38" i="1"/>
  <c r="D36" i="17"/>
  <c r="C36" i="17"/>
  <c r="J31" i="1"/>
  <c r="D35" i="17"/>
  <c r="C35" i="17"/>
  <c r="I31" i="1"/>
  <c r="D34" i="17"/>
  <c r="C34" i="17"/>
  <c r="H31" i="1"/>
  <c r="D33" i="17"/>
  <c r="C33" i="17"/>
  <c r="G31" i="1"/>
  <c r="D32" i="17"/>
  <c r="C32" i="17"/>
  <c r="F31" i="1"/>
  <c r="D31" i="17"/>
  <c r="C31" i="17"/>
  <c r="E31" i="1"/>
  <c r="D30" i="17"/>
  <c r="C30" i="17"/>
  <c r="D31" i="1"/>
  <c r="D29" i="17"/>
  <c r="C29" i="17"/>
  <c r="J24" i="1"/>
  <c r="D28" i="17"/>
  <c r="C28" i="17"/>
  <c r="I24" i="1"/>
  <c r="D27" i="17"/>
  <c r="C27" i="17"/>
  <c r="H24" i="1"/>
  <c r="D26" i="17"/>
  <c r="C26" i="17"/>
  <c r="G24" i="1"/>
  <c r="D25" i="17"/>
  <c r="C25" i="17"/>
  <c r="F24" i="1"/>
  <c r="D24" i="17"/>
  <c r="C24" i="17"/>
  <c r="E24" i="1"/>
  <c r="D23" i="17"/>
  <c r="C23" i="17"/>
  <c r="D24" i="1"/>
  <c r="D22" i="17"/>
  <c r="C22" i="17"/>
  <c r="J17" i="1"/>
  <c r="D21" i="17"/>
  <c r="C21" i="17"/>
  <c r="I17" i="1"/>
  <c r="D20" i="17"/>
  <c r="C20" i="17"/>
  <c r="H17" i="1"/>
  <c r="D19" i="17"/>
  <c r="C19" i="17"/>
  <c r="G17" i="1"/>
  <c r="D18" i="17"/>
  <c r="C18" i="17"/>
  <c r="F17" i="1"/>
  <c r="D17" i="17"/>
  <c r="C17" i="17"/>
  <c r="E17" i="1"/>
  <c r="D16" i="17"/>
  <c r="C16" i="17"/>
  <c r="D17" i="1"/>
  <c r="D15" i="17"/>
  <c r="C15" i="17"/>
  <c r="D52" i="15"/>
  <c r="D55" i="15"/>
  <c r="Q181" i="17"/>
  <c r="J45" i="15"/>
  <c r="J48" i="15"/>
  <c r="Q180" i="17"/>
  <c r="I45" i="15"/>
  <c r="I48" i="15"/>
  <c r="Q179" i="17"/>
  <c r="H45" i="15"/>
  <c r="H48" i="15"/>
  <c r="Q178" i="17"/>
  <c r="G45" i="15"/>
  <c r="G48" i="15"/>
  <c r="Q177" i="17"/>
  <c r="F45" i="15"/>
  <c r="F48" i="15"/>
  <c r="Q176" i="17"/>
  <c r="E45" i="15"/>
  <c r="E48" i="15"/>
  <c r="Q175" i="17"/>
  <c r="D45" i="15"/>
  <c r="D48" i="15"/>
  <c r="Q174" i="17"/>
  <c r="J38" i="15"/>
  <c r="J41" i="15"/>
  <c r="Q173" i="17"/>
  <c r="I38" i="15"/>
  <c r="I41" i="15"/>
  <c r="Q172" i="17"/>
  <c r="H38" i="15"/>
  <c r="H41" i="15"/>
  <c r="Q171" i="17"/>
  <c r="G38" i="15"/>
  <c r="G41" i="15"/>
  <c r="Q170" i="17"/>
  <c r="F38" i="15"/>
  <c r="F41" i="15"/>
  <c r="Q169" i="17"/>
  <c r="E38" i="15"/>
  <c r="E41" i="15"/>
  <c r="Q168" i="17"/>
  <c r="D38" i="15"/>
  <c r="D41" i="15"/>
  <c r="Q167" i="17"/>
  <c r="J31" i="15"/>
  <c r="J34" i="15"/>
  <c r="Q166" i="17"/>
  <c r="I31" i="15"/>
  <c r="I34" i="15"/>
  <c r="Q165" i="17"/>
  <c r="H31" i="15"/>
  <c r="H34" i="15"/>
  <c r="Q164" i="17"/>
  <c r="G31" i="15"/>
  <c r="G34" i="15"/>
  <c r="Q163" i="17"/>
  <c r="F31" i="15"/>
  <c r="F34" i="15"/>
  <c r="Q162" i="17"/>
  <c r="E31" i="15"/>
  <c r="E34" i="15"/>
  <c r="Q161" i="17"/>
  <c r="D31" i="15"/>
  <c r="D34" i="15"/>
  <c r="Q160" i="17"/>
  <c r="J24" i="15"/>
  <c r="J27" i="15"/>
  <c r="Q159" i="17"/>
  <c r="I24" i="15"/>
  <c r="I27" i="15"/>
  <c r="Q158" i="17"/>
  <c r="H24" i="15"/>
  <c r="H27" i="15"/>
  <c r="Q157" i="17"/>
  <c r="G24" i="15"/>
  <c r="G27" i="15"/>
  <c r="Q156" i="17"/>
  <c r="F24" i="15"/>
  <c r="F27" i="15"/>
  <c r="Q155" i="17"/>
  <c r="E24" i="15"/>
  <c r="E27" i="15"/>
  <c r="Q154" i="17"/>
  <c r="D24" i="15"/>
  <c r="D27" i="15"/>
  <c r="Q153" i="17"/>
  <c r="J17" i="15"/>
  <c r="J20" i="15"/>
  <c r="Q152" i="17"/>
  <c r="H16" i="15"/>
  <c r="I17" i="15"/>
  <c r="I20" i="15"/>
  <c r="Q151" i="17"/>
  <c r="P181" i="17"/>
  <c r="O181" i="17"/>
  <c r="P180" i="17"/>
  <c r="O180" i="17"/>
  <c r="P179" i="17"/>
  <c r="O179" i="17"/>
  <c r="P178" i="17"/>
  <c r="O178" i="17"/>
  <c r="P177" i="17"/>
  <c r="O177" i="17"/>
  <c r="P176" i="17"/>
  <c r="O176" i="17"/>
  <c r="P175" i="17"/>
  <c r="O175" i="17"/>
  <c r="P174" i="17"/>
  <c r="O174" i="17"/>
  <c r="P173" i="17"/>
  <c r="O173" i="17"/>
  <c r="P172" i="17"/>
  <c r="O172" i="17"/>
  <c r="P171" i="17"/>
  <c r="O171" i="17"/>
  <c r="P170" i="17"/>
  <c r="O170" i="17"/>
  <c r="P169" i="17"/>
  <c r="O169" i="17"/>
  <c r="P168" i="17"/>
  <c r="O168" i="17"/>
  <c r="P167" i="17"/>
  <c r="O167" i="17"/>
  <c r="P166" i="17"/>
  <c r="O166" i="17"/>
  <c r="P165" i="17"/>
  <c r="O165" i="17"/>
  <c r="P164" i="17"/>
  <c r="O164" i="17"/>
  <c r="P163" i="17"/>
  <c r="O163" i="17"/>
  <c r="P162" i="17"/>
  <c r="O162" i="17"/>
  <c r="P161" i="17"/>
  <c r="O161" i="17"/>
  <c r="P160" i="17"/>
  <c r="O160" i="17"/>
  <c r="P159" i="17"/>
  <c r="O159" i="17"/>
  <c r="P158" i="17"/>
  <c r="O158" i="17"/>
  <c r="P157" i="17"/>
  <c r="O157" i="17"/>
  <c r="P156" i="17"/>
  <c r="O156" i="17"/>
  <c r="P155" i="17"/>
  <c r="O155" i="17"/>
  <c r="P154" i="17"/>
  <c r="O154" i="17"/>
  <c r="P153" i="17"/>
  <c r="O153" i="17"/>
  <c r="P152" i="17"/>
  <c r="O152" i="17"/>
  <c r="P151" i="17"/>
  <c r="O151" i="17"/>
  <c r="H45" i="14"/>
  <c r="H48" i="14"/>
  <c r="K180" i="17"/>
  <c r="G45" i="14"/>
  <c r="G48" i="14"/>
  <c r="K179" i="17"/>
  <c r="F45" i="14"/>
  <c r="F48" i="14"/>
  <c r="K178" i="17"/>
  <c r="E45" i="14"/>
  <c r="E48" i="14"/>
  <c r="K177" i="17"/>
  <c r="D45" i="14"/>
  <c r="D48" i="14"/>
  <c r="K176" i="17"/>
  <c r="J38" i="14"/>
  <c r="J41" i="14"/>
  <c r="K175" i="17"/>
  <c r="I38" i="14"/>
  <c r="I41" i="14"/>
  <c r="K174" i="17"/>
  <c r="H38" i="14"/>
  <c r="H41" i="14"/>
  <c r="K173" i="17"/>
  <c r="G38" i="14"/>
  <c r="G41" i="14"/>
  <c r="K172" i="17"/>
  <c r="F38" i="14"/>
  <c r="F41" i="14"/>
  <c r="K171" i="17"/>
  <c r="E38" i="14"/>
  <c r="E41" i="14"/>
  <c r="K170" i="17"/>
  <c r="D38" i="14"/>
  <c r="D41" i="14"/>
  <c r="K169" i="17"/>
  <c r="J31" i="14"/>
  <c r="J34" i="14"/>
  <c r="K168" i="17"/>
  <c r="I31" i="14"/>
  <c r="I34" i="14"/>
  <c r="K167" i="17"/>
  <c r="H31" i="14"/>
  <c r="H34" i="14"/>
  <c r="K166" i="17"/>
  <c r="G31" i="14"/>
  <c r="G34" i="14"/>
  <c r="K165" i="17"/>
  <c r="F31" i="14"/>
  <c r="F34" i="14"/>
  <c r="K164" i="17"/>
  <c r="E31" i="14"/>
  <c r="E34" i="14"/>
  <c r="K163" i="17"/>
  <c r="D31" i="14"/>
  <c r="D34" i="14"/>
  <c r="K162" i="17"/>
  <c r="J24" i="14"/>
  <c r="J27" i="14"/>
  <c r="K161" i="17"/>
  <c r="I24" i="14"/>
  <c r="I27" i="14"/>
  <c r="K160" i="17"/>
  <c r="H24" i="14"/>
  <c r="H27" i="14"/>
  <c r="K159" i="17"/>
  <c r="G24" i="14"/>
  <c r="G27" i="14"/>
  <c r="K158" i="17"/>
  <c r="F24" i="14"/>
  <c r="F27" i="14"/>
  <c r="K157" i="17"/>
  <c r="E24" i="14"/>
  <c r="E27" i="14"/>
  <c r="K156" i="17"/>
  <c r="D24" i="14"/>
  <c r="D27" i="14"/>
  <c r="K155" i="17"/>
  <c r="J17" i="14"/>
  <c r="J20" i="14"/>
  <c r="K154" i="17"/>
  <c r="I17" i="14"/>
  <c r="I20" i="14"/>
  <c r="K153" i="17"/>
  <c r="H17" i="14"/>
  <c r="H20" i="14"/>
  <c r="K152" i="17"/>
  <c r="F16" i="14"/>
  <c r="G17" i="14"/>
  <c r="G20" i="14"/>
  <c r="K151" i="17"/>
  <c r="J180" i="17"/>
  <c r="I180" i="17"/>
  <c r="J179" i="17"/>
  <c r="I179" i="17"/>
  <c r="J178" i="17"/>
  <c r="I178" i="17"/>
  <c r="J177" i="17"/>
  <c r="I177" i="17"/>
  <c r="J176" i="17"/>
  <c r="I176" i="17"/>
  <c r="J175" i="17"/>
  <c r="I175" i="17"/>
  <c r="J174" i="17"/>
  <c r="I174" i="17"/>
  <c r="J173" i="17"/>
  <c r="I173" i="17"/>
  <c r="J172" i="17"/>
  <c r="I172" i="17"/>
  <c r="J171" i="17"/>
  <c r="I171" i="17"/>
  <c r="J170" i="17"/>
  <c r="I170" i="17"/>
  <c r="J169" i="17"/>
  <c r="I169" i="17"/>
  <c r="J168" i="17"/>
  <c r="I168" i="17"/>
  <c r="J167" i="17"/>
  <c r="I167" i="17"/>
  <c r="J166" i="17"/>
  <c r="I166" i="17"/>
  <c r="J165" i="17"/>
  <c r="I165" i="17"/>
  <c r="J164" i="17"/>
  <c r="I164" i="17"/>
  <c r="J163" i="17"/>
  <c r="I163" i="17"/>
  <c r="J162" i="17"/>
  <c r="I162" i="17"/>
  <c r="J161" i="17"/>
  <c r="I161" i="17"/>
  <c r="J160" i="17"/>
  <c r="I160" i="17"/>
  <c r="J159" i="17"/>
  <c r="I159" i="17"/>
  <c r="J158" i="17"/>
  <c r="I158" i="17"/>
  <c r="J157" i="17"/>
  <c r="I157" i="17"/>
  <c r="J156" i="17"/>
  <c r="I156" i="17"/>
  <c r="J155" i="17"/>
  <c r="I155" i="17"/>
  <c r="J154" i="17"/>
  <c r="I154" i="17"/>
  <c r="J153" i="17"/>
  <c r="I153" i="17"/>
  <c r="J152" i="17"/>
  <c r="I152" i="17"/>
  <c r="J151" i="17"/>
  <c r="I151" i="17"/>
  <c r="F45" i="13"/>
  <c r="F48" i="13"/>
  <c r="E181" i="17"/>
  <c r="E45" i="13"/>
  <c r="E48" i="13"/>
  <c r="E180" i="17"/>
  <c r="D45" i="13"/>
  <c r="D48" i="13"/>
  <c r="E179" i="17"/>
  <c r="J38" i="13"/>
  <c r="J41" i="13"/>
  <c r="E178" i="17"/>
  <c r="I38" i="13"/>
  <c r="I41" i="13"/>
  <c r="E177" i="17"/>
  <c r="H38" i="13"/>
  <c r="H41" i="13"/>
  <c r="E176" i="17"/>
  <c r="G38" i="13"/>
  <c r="G41" i="13"/>
  <c r="E175" i="17"/>
  <c r="F38" i="13"/>
  <c r="F41" i="13"/>
  <c r="E174" i="17"/>
  <c r="E38" i="13"/>
  <c r="E41" i="13"/>
  <c r="E173" i="17"/>
  <c r="D38" i="13"/>
  <c r="D41" i="13"/>
  <c r="E172" i="17"/>
  <c r="J31" i="13"/>
  <c r="J34" i="13"/>
  <c r="E171" i="17"/>
  <c r="I31" i="13"/>
  <c r="I34" i="13"/>
  <c r="E170" i="17"/>
  <c r="H31" i="13"/>
  <c r="H34" i="13"/>
  <c r="E169" i="17"/>
  <c r="G31" i="13"/>
  <c r="G34" i="13"/>
  <c r="E168" i="17"/>
  <c r="F31" i="13"/>
  <c r="F34" i="13"/>
  <c r="E167" i="17"/>
  <c r="E31" i="13"/>
  <c r="E34" i="13"/>
  <c r="E166" i="17"/>
  <c r="D31" i="13"/>
  <c r="D34" i="13"/>
  <c r="E165" i="17"/>
  <c r="J24" i="13"/>
  <c r="J27" i="13"/>
  <c r="E164" i="17"/>
  <c r="I24" i="13"/>
  <c r="I27" i="13"/>
  <c r="E163" i="17"/>
  <c r="H24" i="13"/>
  <c r="H27" i="13"/>
  <c r="E162" i="17"/>
  <c r="G24" i="13"/>
  <c r="G27" i="13"/>
  <c r="E161" i="17"/>
  <c r="F24" i="13"/>
  <c r="F27" i="13"/>
  <c r="E160" i="17"/>
  <c r="E24" i="13"/>
  <c r="E27" i="13"/>
  <c r="E159" i="17"/>
  <c r="D24" i="13"/>
  <c r="D27" i="13"/>
  <c r="E158" i="17"/>
  <c r="J17" i="13"/>
  <c r="J20" i="13"/>
  <c r="E157" i="17"/>
  <c r="I17" i="13"/>
  <c r="I20" i="13"/>
  <c r="E156" i="17"/>
  <c r="H17" i="13"/>
  <c r="H20" i="13"/>
  <c r="E155" i="17"/>
  <c r="G17" i="13"/>
  <c r="G20" i="13"/>
  <c r="E154" i="17"/>
  <c r="F17" i="13"/>
  <c r="F20" i="13"/>
  <c r="E153" i="17"/>
  <c r="E17" i="13"/>
  <c r="E20" i="13"/>
  <c r="E152" i="17"/>
  <c r="D17" i="13"/>
  <c r="D20" i="13"/>
  <c r="E151" i="17"/>
  <c r="D181" i="17"/>
  <c r="C181" i="17"/>
  <c r="D180" i="17"/>
  <c r="C180" i="17"/>
  <c r="D179" i="17"/>
  <c r="C179" i="17"/>
  <c r="D178" i="17"/>
  <c r="C178" i="17"/>
  <c r="D177" i="17"/>
  <c r="C177" i="17"/>
  <c r="D176" i="17"/>
  <c r="C176" i="17"/>
  <c r="D175" i="17"/>
  <c r="C175" i="17"/>
  <c r="D174" i="17"/>
  <c r="C174" i="17"/>
  <c r="D173" i="17"/>
  <c r="C173" i="17"/>
  <c r="D172" i="17"/>
  <c r="C172" i="17"/>
  <c r="D171" i="17"/>
  <c r="C171" i="17"/>
  <c r="D170" i="17"/>
  <c r="C170" i="17"/>
  <c r="D169" i="17"/>
  <c r="C169" i="17"/>
  <c r="D168" i="17"/>
  <c r="C168" i="17"/>
  <c r="D167" i="17"/>
  <c r="C167" i="17"/>
  <c r="D166" i="17"/>
  <c r="C166" i="17"/>
  <c r="D165" i="17"/>
  <c r="C165" i="17"/>
  <c r="D164" i="17"/>
  <c r="C164" i="17"/>
  <c r="D163" i="17"/>
  <c r="C163" i="17"/>
  <c r="D162" i="17"/>
  <c r="C162" i="17"/>
  <c r="D161" i="17"/>
  <c r="C161" i="17"/>
  <c r="D160" i="17"/>
  <c r="C160" i="17"/>
  <c r="D159" i="17"/>
  <c r="C159" i="17"/>
  <c r="D158" i="17"/>
  <c r="C158" i="17"/>
  <c r="D157" i="17"/>
  <c r="C157" i="17"/>
  <c r="D156" i="17"/>
  <c r="C156" i="17"/>
  <c r="D155" i="17"/>
  <c r="C155" i="17"/>
  <c r="D154" i="17"/>
  <c r="C154" i="17"/>
  <c r="D153" i="17"/>
  <c r="C153" i="17"/>
  <c r="D152" i="17"/>
  <c r="C152" i="17"/>
  <c r="D151" i="17"/>
  <c r="C151" i="17"/>
  <c r="J45" i="12"/>
  <c r="J48" i="12"/>
  <c r="Q134" i="17"/>
  <c r="I45" i="12"/>
  <c r="I48" i="12"/>
  <c r="Q133" i="17"/>
  <c r="H45" i="12"/>
  <c r="H48" i="12"/>
  <c r="Q132" i="17"/>
  <c r="G45" i="12"/>
  <c r="G48" i="12"/>
  <c r="Q131" i="17"/>
  <c r="F45" i="12"/>
  <c r="F48" i="12"/>
  <c r="Q130" i="17"/>
  <c r="E45" i="12"/>
  <c r="E48" i="12"/>
  <c r="Q129" i="17"/>
  <c r="D45" i="12"/>
  <c r="D48" i="12"/>
  <c r="Q128" i="17"/>
  <c r="J38" i="12"/>
  <c r="J41" i="12"/>
  <c r="Q127" i="17"/>
  <c r="I38" i="12"/>
  <c r="I41" i="12"/>
  <c r="Q126" i="17"/>
  <c r="H38" i="12"/>
  <c r="H41" i="12"/>
  <c r="Q125" i="17"/>
  <c r="G38" i="12"/>
  <c r="G41" i="12"/>
  <c r="Q124" i="17"/>
  <c r="F38" i="12"/>
  <c r="F41" i="12"/>
  <c r="Q123" i="17"/>
  <c r="E38" i="12"/>
  <c r="E41" i="12"/>
  <c r="Q122" i="17"/>
  <c r="D38" i="12"/>
  <c r="D41" i="12"/>
  <c r="Q121" i="17"/>
  <c r="J31" i="12"/>
  <c r="J34" i="12"/>
  <c r="Q120" i="17"/>
  <c r="I31" i="12"/>
  <c r="I34" i="12"/>
  <c r="Q119" i="17"/>
  <c r="H31" i="12"/>
  <c r="H34" i="12"/>
  <c r="Q118" i="17"/>
  <c r="G31" i="12"/>
  <c r="G34" i="12"/>
  <c r="Q117" i="17"/>
  <c r="F31" i="12"/>
  <c r="F34" i="12"/>
  <c r="Q116" i="17"/>
  <c r="E31" i="12"/>
  <c r="E34" i="12"/>
  <c r="Q115" i="17"/>
  <c r="D31" i="12"/>
  <c r="D34" i="12"/>
  <c r="Q114" i="17"/>
  <c r="J24" i="12"/>
  <c r="J27" i="12"/>
  <c r="Q113" i="17"/>
  <c r="I24" i="12"/>
  <c r="I27" i="12"/>
  <c r="Q112" i="17"/>
  <c r="H24" i="12"/>
  <c r="H27" i="12"/>
  <c r="Q111" i="17"/>
  <c r="G24" i="12"/>
  <c r="G27" i="12"/>
  <c r="Q110" i="17"/>
  <c r="F24" i="12"/>
  <c r="F27" i="12"/>
  <c r="Q109" i="17"/>
  <c r="E24" i="12"/>
  <c r="E27" i="12"/>
  <c r="Q108" i="17"/>
  <c r="D24" i="12"/>
  <c r="D27" i="12"/>
  <c r="Q107" i="17"/>
  <c r="J17" i="12"/>
  <c r="J20" i="12"/>
  <c r="Q106" i="17"/>
  <c r="H16" i="12"/>
  <c r="I17" i="12"/>
  <c r="I20" i="12"/>
  <c r="Q105" i="17"/>
  <c r="P134" i="17"/>
  <c r="O134" i="17"/>
  <c r="P133" i="17"/>
  <c r="O133" i="17"/>
  <c r="P132" i="17"/>
  <c r="O132" i="17"/>
  <c r="P131" i="17"/>
  <c r="O131" i="17"/>
  <c r="P130" i="17"/>
  <c r="O130" i="17"/>
  <c r="P129" i="17"/>
  <c r="O129" i="17"/>
  <c r="P128" i="17"/>
  <c r="O128" i="17"/>
  <c r="P127" i="17"/>
  <c r="O127" i="17"/>
  <c r="P126" i="17"/>
  <c r="O126" i="17"/>
  <c r="P125" i="17"/>
  <c r="O125" i="17"/>
  <c r="P124" i="17"/>
  <c r="O124" i="17"/>
  <c r="P123" i="17"/>
  <c r="O123" i="17"/>
  <c r="P122" i="17"/>
  <c r="O122" i="17"/>
  <c r="P121" i="17"/>
  <c r="O121" i="17"/>
  <c r="P120" i="17"/>
  <c r="O120" i="17"/>
  <c r="P119" i="17"/>
  <c r="O119" i="17"/>
  <c r="P118" i="17"/>
  <c r="O118" i="17"/>
  <c r="P117" i="17"/>
  <c r="O117" i="17"/>
  <c r="P116" i="17"/>
  <c r="O116" i="17"/>
  <c r="P115" i="17"/>
  <c r="O115" i="17"/>
  <c r="P114" i="17"/>
  <c r="O114" i="17"/>
  <c r="P113" i="17"/>
  <c r="O113" i="17"/>
  <c r="P112" i="17"/>
  <c r="O112" i="17"/>
  <c r="P111" i="17"/>
  <c r="O111" i="17"/>
  <c r="P110" i="17"/>
  <c r="O110" i="17"/>
  <c r="P109" i="17"/>
  <c r="O109" i="17"/>
  <c r="P108" i="17"/>
  <c r="O108" i="17"/>
  <c r="P107" i="17"/>
  <c r="O107" i="17"/>
  <c r="P106" i="17"/>
  <c r="O106" i="17"/>
  <c r="P105" i="17"/>
  <c r="O105" i="17"/>
  <c r="H45" i="11"/>
  <c r="H48" i="11"/>
  <c r="K135" i="17"/>
  <c r="G45" i="11"/>
  <c r="G48" i="11"/>
  <c r="K134" i="17"/>
  <c r="F45" i="11"/>
  <c r="F48" i="11"/>
  <c r="K133" i="17"/>
  <c r="E45" i="11"/>
  <c r="E48" i="11"/>
  <c r="K132" i="17"/>
  <c r="D45" i="11"/>
  <c r="D48" i="11"/>
  <c r="K131" i="17"/>
  <c r="J38" i="11"/>
  <c r="J41" i="11"/>
  <c r="K130" i="17"/>
  <c r="I38" i="11"/>
  <c r="I41" i="11"/>
  <c r="K129" i="17"/>
  <c r="H38" i="11"/>
  <c r="H41" i="11"/>
  <c r="K128" i="17"/>
  <c r="G38" i="11"/>
  <c r="G41" i="11"/>
  <c r="K127" i="17"/>
  <c r="F38" i="11"/>
  <c r="F41" i="11"/>
  <c r="K126" i="17"/>
  <c r="E38" i="11"/>
  <c r="E41" i="11"/>
  <c r="K125" i="17"/>
  <c r="D38" i="11"/>
  <c r="D41" i="11"/>
  <c r="K124" i="17"/>
  <c r="J31" i="11"/>
  <c r="J34" i="11"/>
  <c r="K123" i="17"/>
  <c r="I31" i="11"/>
  <c r="I34" i="11"/>
  <c r="K122" i="17"/>
  <c r="H31" i="11"/>
  <c r="H34" i="11"/>
  <c r="K121" i="17"/>
  <c r="G31" i="11"/>
  <c r="G34" i="11"/>
  <c r="K120" i="17"/>
  <c r="F31" i="11"/>
  <c r="F34" i="11"/>
  <c r="K119" i="17"/>
  <c r="E31" i="11"/>
  <c r="E34" i="11"/>
  <c r="K118" i="17"/>
  <c r="D31" i="11"/>
  <c r="D34" i="11"/>
  <c r="K117" i="17"/>
  <c r="J24" i="11"/>
  <c r="J27" i="11"/>
  <c r="K116" i="17"/>
  <c r="I24" i="11"/>
  <c r="I27" i="11"/>
  <c r="K115" i="17"/>
  <c r="H24" i="11"/>
  <c r="H27" i="11"/>
  <c r="K114" i="17"/>
  <c r="G24" i="11"/>
  <c r="G27" i="11"/>
  <c r="K113" i="17"/>
  <c r="F24" i="11"/>
  <c r="F27" i="11"/>
  <c r="K112" i="17"/>
  <c r="E24" i="11"/>
  <c r="E27" i="11"/>
  <c r="K111" i="17"/>
  <c r="D24" i="11"/>
  <c r="D27" i="11"/>
  <c r="K110" i="17"/>
  <c r="J17" i="11"/>
  <c r="J20" i="11"/>
  <c r="K109" i="17"/>
  <c r="I17" i="11"/>
  <c r="I20" i="11"/>
  <c r="K108" i="17"/>
  <c r="H17" i="11"/>
  <c r="H20" i="11"/>
  <c r="K107" i="17"/>
  <c r="G17" i="11"/>
  <c r="G20" i="11"/>
  <c r="K106" i="17"/>
  <c r="E16" i="11"/>
  <c r="F17" i="11"/>
  <c r="F20" i="11"/>
  <c r="K105" i="17"/>
  <c r="J135" i="17"/>
  <c r="I135" i="17"/>
  <c r="J134" i="17"/>
  <c r="I134" i="17"/>
  <c r="J133" i="17"/>
  <c r="I133" i="17"/>
  <c r="J132" i="17"/>
  <c r="I132" i="17"/>
  <c r="J131" i="17"/>
  <c r="I131" i="17"/>
  <c r="J130" i="17"/>
  <c r="I130" i="17"/>
  <c r="J129" i="17"/>
  <c r="I129" i="17"/>
  <c r="J128" i="17"/>
  <c r="I128" i="17"/>
  <c r="J127" i="17"/>
  <c r="I127" i="17"/>
  <c r="J126" i="17"/>
  <c r="I126" i="17"/>
  <c r="J125" i="17"/>
  <c r="I125" i="17"/>
  <c r="J124" i="17"/>
  <c r="I124" i="17"/>
  <c r="J123" i="17"/>
  <c r="I123" i="17"/>
  <c r="J122" i="17"/>
  <c r="I122" i="17"/>
  <c r="J121" i="17"/>
  <c r="I121" i="17"/>
  <c r="J120" i="17"/>
  <c r="I120" i="17"/>
  <c r="J119" i="17"/>
  <c r="I119" i="17"/>
  <c r="J118" i="17"/>
  <c r="I118" i="17"/>
  <c r="J117" i="17"/>
  <c r="I117" i="17"/>
  <c r="J116" i="17"/>
  <c r="I116" i="17"/>
  <c r="J115" i="17"/>
  <c r="I115" i="17"/>
  <c r="J114" i="17"/>
  <c r="I114" i="17"/>
  <c r="J113" i="17"/>
  <c r="I113" i="17"/>
  <c r="J112" i="17"/>
  <c r="I112" i="17"/>
  <c r="J111" i="17"/>
  <c r="I111" i="17"/>
  <c r="J110" i="17"/>
  <c r="I110" i="17"/>
  <c r="J109" i="17"/>
  <c r="I109" i="17"/>
  <c r="J108" i="17"/>
  <c r="I108" i="17"/>
  <c r="J107" i="17"/>
  <c r="I107" i="17"/>
  <c r="J106" i="17"/>
  <c r="I106" i="17"/>
  <c r="J105" i="17"/>
  <c r="I105" i="17"/>
  <c r="E52" i="16"/>
  <c r="E55" i="16"/>
  <c r="E135" i="17"/>
  <c r="D52" i="16"/>
  <c r="D55" i="16"/>
  <c r="E134" i="17"/>
  <c r="J45" i="16"/>
  <c r="J48" i="16"/>
  <c r="E133" i="17"/>
  <c r="I45" i="16"/>
  <c r="I48" i="16"/>
  <c r="E132" i="17"/>
  <c r="H45" i="16"/>
  <c r="H48" i="16"/>
  <c r="E131" i="17"/>
  <c r="G45" i="16"/>
  <c r="G48" i="16"/>
  <c r="E130" i="17"/>
  <c r="F45" i="16"/>
  <c r="F48" i="16"/>
  <c r="E129" i="17"/>
  <c r="E45" i="16"/>
  <c r="E48" i="16"/>
  <c r="E128" i="17"/>
  <c r="D45" i="16"/>
  <c r="D48" i="16"/>
  <c r="E127" i="17"/>
  <c r="J38" i="16"/>
  <c r="J41" i="16"/>
  <c r="E126" i="17"/>
  <c r="I38" i="16"/>
  <c r="I41" i="16"/>
  <c r="E125" i="17"/>
  <c r="H38" i="16"/>
  <c r="H41" i="16"/>
  <c r="E124" i="17"/>
  <c r="G38" i="16"/>
  <c r="G41" i="16"/>
  <c r="E123" i="17"/>
  <c r="F38" i="16"/>
  <c r="F41" i="16"/>
  <c r="E122" i="17"/>
  <c r="E38" i="16"/>
  <c r="E41" i="16"/>
  <c r="E121" i="17"/>
  <c r="D38" i="16"/>
  <c r="D41" i="16"/>
  <c r="E120" i="17"/>
  <c r="J31" i="16"/>
  <c r="J34" i="16"/>
  <c r="E119" i="17"/>
  <c r="I31" i="16"/>
  <c r="I34" i="16"/>
  <c r="E118" i="17"/>
  <c r="H31" i="16"/>
  <c r="H34" i="16"/>
  <c r="E117" i="17"/>
  <c r="G31" i="16"/>
  <c r="G34" i="16"/>
  <c r="E116" i="17"/>
  <c r="F31" i="16"/>
  <c r="F34" i="16"/>
  <c r="E115" i="17"/>
  <c r="E31" i="16"/>
  <c r="E34" i="16"/>
  <c r="E114" i="17"/>
  <c r="D31" i="16"/>
  <c r="D34" i="16"/>
  <c r="E113" i="17"/>
  <c r="J24" i="16"/>
  <c r="J27" i="16"/>
  <c r="E112" i="17"/>
  <c r="I24" i="16"/>
  <c r="I27" i="16"/>
  <c r="E111" i="17"/>
  <c r="H24" i="16"/>
  <c r="H27" i="16"/>
  <c r="E110" i="17"/>
  <c r="G24" i="16"/>
  <c r="G27" i="16"/>
  <c r="E109" i="17"/>
  <c r="F24" i="16"/>
  <c r="F27" i="16"/>
  <c r="E108" i="17"/>
  <c r="E24" i="16"/>
  <c r="E27" i="16"/>
  <c r="E107" i="17"/>
  <c r="D24" i="16"/>
  <c r="D27" i="16"/>
  <c r="E106" i="17"/>
  <c r="I16" i="16"/>
  <c r="J17" i="16"/>
  <c r="J20" i="16"/>
  <c r="E105" i="17"/>
  <c r="D135" i="17"/>
  <c r="C135" i="17"/>
  <c r="D134" i="17"/>
  <c r="C134" i="17"/>
  <c r="D133" i="17"/>
  <c r="C133" i="17"/>
  <c r="D132" i="17"/>
  <c r="C132" i="17"/>
  <c r="D131" i="17"/>
  <c r="C131" i="17"/>
  <c r="D130" i="17"/>
  <c r="C130" i="17"/>
  <c r="D129" i="17"/>
  <c r="C129" i="17"/>
  <c r="D128" i="17"/>
  <c r="C128" i="17"/>
  <c r="D127" i="17"/>
  <c r="C127" i="17"/>
  <c r="D126" i="17"/>
  <c r="C126" i="17"/>
  <c r="D125" i="17"/>
  <c r="C125" i="17"/>
  <c r="D124" i="17"/>
  <c r="C124" i="17"/>
  <c r="D123" i="17"/>
  <c r="C123" i="17"/>
  <c r="D122" i="17"/>
  <c r="C122" i="17"/>
  <c r="D121" i="17"/>
  <c r="C121" i="17"/>
  <c r="D120" i="17"/>
  <c r="C120" i="17"/>
  <c r="D119" i="17"/>
  <c r="C119" i="17"/>
  <c r="D118" i="17"/>
  <c r="C118" i="17"/>
  <c r="D117" i="17"/>
  <c r="C117" i="17"/>
  <c r="D116" i="17"/>
  <c r="C116" i="17"/>
  <c r="D115" i="17"/>
  <c r="C115" i="17"/>
  <c r="D114" i="17"/>
  <c r="C114" i="17"/>
  <c r="D113" i="17"/>
  <c r="C113" i="17"/>
  <c r="D112" i="17"/>
  <c r="C112" i="17"/>
  <c r="D111" i="17"/>
  <c r="C111" i="17"/>
  <c r="D110" i="17"/>
  <c r="C110" i="17"/>
  <c r="D109" i="17"/>
  <c r="C109" i="17"/>
  <c r="D108" i="17"/>
  <c r="C108" i="17"/>
  <c r="D107" i="17"/>
  <c r="C107" i="17"/>
  <c r="D106" i="17"/>
  <c r="C106" i="17"/>
  <c r="D105" i="17"/>
  <c r="C105" i="17"/>
  <c r="D52" i="6"/>
  <c r="D55" i="6"/>
  <c r="E86" i="17"/>
  <c r="J48" i="6"/>
  <c r="E85" i="17"/>
  <c r="I45" i="6"/>
  <c r="I48" i="6"/>
  <c r="E84" i="17"/>
  <c r="H45" i="6"/>
  <c r="H48" i="6"/>
  <c r="E83" i="17"/>
  <c r="G45" i="6"/>
  <c r="G48" i="6"/>
  <c r="E82" i="17"/>
  <c r="F45" i="6"/>
  <c r="F48" i="6"/>
  <c r="E81" i="17"/>
  <c r="E45" i="6"/>
  <c r="E48" i="6"/>
  <c r="E80" i="17"/>
  <c r="D45" i="6"/>
  <c r="D48" i="6"/>
  <c r="E79" i="17"/>
  <c r="J38" i="6"/>
  <c r="J41" i="6"/>
  <c r="E78" i="17"/>
  <c r="I38" i="6"/>
  <c r="I41" i="6"/>
  <c r="E77" i="17"/>
  <c r="H38" i="6"/>
  <c r="H41" i="6"/>
  <c r="E76" i="17"/>
  <c r="G38" i="6"/>
  <c r="G41" i="6"/>
  <c r="E75" i="17"/>
  <c r="F38" i="6"/>
  <c r="F41" i="6"/>
  <c r="E74" i="17"/>
  <c r="E38" i="6"/>
  <c r="E41" i="6"/>
  <c r="E73" i="17"/>
  <c r="D38" i="6"/>
  <c r="D41" i="6"/>
  <c r="E72" i="17"/>
  <c r="J31" i="6"/>
  <c r="J34" i="6"/>
  <c r="E71" i="17"/>
  <c r="I31" i="6"/>
  <c r="I34" i="6"/>
  <c r="E70" i="17"/>
  <c r="H31" i="6"/>
  <c r="H34" i="6"/>
  <c r="E69" i="17"/>
  <c r="G31" i="6"/>
  <c r="G34" i="6"/>
  <c r="E68" i="17"/>
  <c r="F31" i="6"/>
  <c r="F34" i="6"/>
  <c r="E67" i="17"/>
  <c r="E31" i="6"/>
  <c r="E34" i="6"/>
  <c r="E66" i="17"/>
  <c r="D31" i="6"/>
  <c r="D34" i="6"/>
  <c r="E65" i="17"/>
  <c r="J24" i="6"/>
  <c r="J27" i="6"/>
  <c r="E64" i="17"/>
  <c r="I24" i="6"/>
  <c r="I27" i="6"/>
  <c r="E63" i="17"/>
  <c r="H24" i="6"/>
  <c r="H27" i="6"/>
  <c r="E62" i="17"/>
  <c r="G24" i="6"/>
  <c r="G27" i="6"/>
  <c r="E61" i="17"/>
  <c r="F24" i="6"/>
  <c r="F27" i="6"/>
  <c r="E60" i="17"/>
  <c r="E24" i="6"/>
  <c r="E27" i="6"/>
  <c r="E59" i="17"/>
  <c r="D24" i="6"/>
  <c r="D27" i="6"/>
  <c r="E58" i="17"/>
  <c r="J17" i="6"/>
  <c r="J20" i="6"/>
  <c r="E57" i="17"/>
  <c r="D86" i="17"/>
  <c r="C86" i="17"/>
  <c r="D85" i="17"/>
  <c r="C85" i="17"/>
  <c r="D84" i="17"/>
  <c r="C84" i="17"/>
  <c r="D83" i="17"/>
  <c r="C83" i="17"/>
  <c r="D82" i="17"/>
  <c r="C82" i="17"/>
  <c r="D81" i="17"/>
  <c r="C81" i="17"/>
  <c r="D80" i="17"/>
  <c r="C80" i="17"/>
  <c r="D79" i="17"/>
  <c r="C79" i="17"/>
  <c r="D78" i="17"/>
  <c r="C78" i="17"/>
  <c r="D77" i="17"/>
  <c r="C77" i="17"/>
  <c r="D76" i="17"/>
  <c r="C76" i="17"/>
  <c r="D75" i="17"/>
  <c r="C75" i="17"/>
  <c r="D74" i="17"/>
  <c r="C74" i="17"/>
  <c r="D73" i="17"/>
  <c r="C73" i="17"/>
  <c r="D72" i="17"/>
  <c r="C72" i="17"/>
  <c r="D71" i="17"/>
  <c r="C71" i="17"/>
  <c r="D70" i="17"/>
  <c r="C70" i="17"/>
  <c r="D69" i="17"/>
  <c r="C69" i="17"/>
  <c r="D68" i="17"/>
  <c r="C68" i="17"/>
  <c r="D67" i="17"/>
  <c r="C67" i="17"/>
  <c r="D66" i="17"/>
  <c r="C66" i="17"/>
  <c r="D65" i="17"/>
  <c r="C65" i="17"/>
  <c r="D64" i="17"/>
  <c r="C64" i="17"/>
  <c r="D63" i="17"/>
  <c r="C63" i="17"/>
  <c r="D62" i="17"/>
  <c r="C62" i="17"/>
  <c r="D61" i="17"/>
  <c r="C61" i="17"/>
  <c r="D60" i="17"/>
  <c r="C60" i="17"/>
  <c r="D59" i="17"/>
  <c r="C59" i="17"/>
  <c r="D58" i="17"/>
  <c r="C58" i="17"/>
  <c r="D57" i="17"/>
  <c r="C57" i="17"/>
  <c r="Y50" i="17"/>
  <c r="X50" i="17"/>
  <c r="Y49" i="17"/>
  <c r="X49" i="17"/>
  <c r="Y48" i="17"/>
  <c r="X48" i="17"/>
  <c r="W50" i="17"/>
  <c r="V50" i="17"/>
  <c r="W49" i="17"/>
  <c r="V49" i="17"/>
  <c r="W48" i="17"/>
  <c r="V48" i="17"/>
  <c r="U50" i="17"/>
  <c r="T50" i="17"/>
  <c r="U49" i="17"/>
  <c r="T49" i="17"/>
  <c r="U48" i="17"/>
  <c r="T48" i="17"/>
  <c r="J47" i="16"/>
  <c r="J46" i="16"/>
  <c r="Y139" i="17"/>
  <c r="X139" i="17"/>
  <c r="Y138" i="17"/>
  <c r="X138" i="17"/>
  <c r="Y137" i="17"/>
  <c r="X137" i="17"/>
  <c r="W139" i="17"/>
  <c r="V139" i="17"/>
  <c r="W138" i="17"/>
  <c r="V138" i="17"/>
  <c r="W137" i="17"/>
  <c r="V137" i="17"/>
  <c r="U139" i="17"/>
  <c r="F52" i="16"/>
  <c r="T139" i="17"/>
  <c r="U138" i="17"/>
  <c r="T138" i="17"/>
  <c r="U137" i="17"/>
  <c r="T137" i="17"/>
  <c r="J46" i="15"/>
  <c r="J47" i="15"/>
  <c r="Y185" i="17"/>
  <c r="X185" i="17"/>
  <c r="Y184" i="17"/>
  <c r="X184" i="17"/>
  <c r="D53" i="15"/>
  <c r="Y183" i="17"/>
  <c r="X183" i="17"/>
  <c r="W185" i="17"/>
  <c r="V185" i="17"/>
  <c r="W184" i="17"/>
  <c r="V184" i="17"/>
  <c r="W183" i="17"/>
  <c r="V183" i="17"/>
  <c r="U185" i="17"/>
  <c r="T185" i="17"/>
  <c r="U184" i="17"/>
  <c r="T184" i="17"/>
  <c r="U183" i="17"/>
  <c r="T183" i="17"/>
  <c r="Y91" i="17"/>
  <c r="X91" i="17"/>
  <c r="Y90" i="17"/>
  <c r="X90" i="17"/>
  <c r="Y89" i="17"/>
  <c r="X89" i="17"/>
  <c r="W91" i="17"/>
  <c r="V91" i="17"/>
  <c r="W90" i="17"/>
  <c r="V90" i="17"/>
  <c r="W89" i="17"/>
  <c r="V89" i="17"/>
  <c r="U91" i="17"/>
  <c r="U90" i="17"/>
  <c r="U89" i="17"/>
  <c r="T91" i="17"/>
  <c r="E52" i="6"/>
  <c r="T90" i="17"/>
  <c r="T89" i="17"/>
  <c r="I45" i="8"/>
  <c r="I48" i="8"/>
  <c r="Q86" i="17"/>
  <c r="H45" i="8"/>
  <c r="H48" i="8"/>
  <c r="Q85" i="17"/>
  <c r="G45" i="8"/>
  <c r="G48" i="8"/>
  <c r="Q84" i="17"/>
  <c r="F45" i="8"/>
  <c r="F48" i="8"/>
  <c r="Q83" i="17"/>
  <c r="E45" i="8"/>
  <c r="E48" i="8"/>
  <c r="Q82" i="17"/>
  <c r="D45" i="8"/>
  <c r="D48" i="8"/>
  <c r="Q81" i="17"/>
  <c r="J38" i="8"/>
  <c r="J41" i="8"/>
  <c r="Q80" i="17"/>
  <c r="I38" i="8"/>
  <c r="I41" i="8"/>
  <c r="Q79" i="17"/>
  <c r="H38" i="8"/>
  <c r="H41" i="8"/>
  <c r="Q78" i="17"/>
  <c r="G38" i="8"/>
  <c r="G41" i="8"/>
  <c r="Q77" i="17"/>
  <c r="F38" i="8"/>
  <c r="F41" i="8"/>
  <c r="Q76" i="17"/>
  <c r="E38" i="8"/>
  <c r="E41" i="8"/>
  <c r="Q75" i="17"/>
  <c r="D38" i="8"/>
  <c r="D41" i="8"/>
  <c r="Q74" i="17"/>
  <c r="J31" i="8"/>
  <c r="J34" i="8"/>
  <c r="Q73" i="17"/>
  <c r="I31" i="8"/>
  <c r="I34" i="8"/>
  <c r="Q72" i="17"/>
  <c r="H31" i="8"/>
  <c r="H34" i="8"/>
  <c r="Q71" i="17"/>
  <c r="G31" i="8"/>
  <c r="G34" i="8"/>
  <c r="Q70" i="17"/>
  <c r="F31" i="8"/>
  <c r="F34" i="8"/>
  <c r="Q69" i="17"/>
  <c r="E31" i="8"/>
  <c r="E34" i="8"/>
  <c r="Q68" i="17"/>
  <c r="D31" i="8"/>
  <c r="D34" i="8"/>
  <c r="Q67" i="17"/>
  <c r="J24" i="8"/>
  <c r="J27" i="8"/>
  <c r="Q66" i="17"/>
  <c r="I24" i="8"/>
  <c r="I27" i="8"/>
  <c r="Q65" i="17"/>
  <c r="H24" i="8"/>
  <c r="H27" i="8"/>
  <c r="Q64" i="17"/>
  <c r="G24" i="8"/>
  <c r="G27" i="8"/>
  <c r="Q63" i="17"/>
  <c r="F24" i="8"/>
  <c r="F27" i="8"/>
  <c r="Q62" i="17"/>
  <c r="E24" i="8"/>
  <c r="E27" i="8"/>
  <c r="Q61" i="17"/>
  <c r="D24" i="8"/>
  <c r="D27" i="8"/>
  <c r="Q60" i="17"/>
  <c r="J17" i="8"/>
  <c r="J20" i="8"/>
  <c r="Q59" i="17"/>
  <c r="I17" i="8"/>
  <c r="I20" i="8"/>
  <c r="Q58" i="17"/>
  <c r="G16" i="8"/>
  <c r="H17" i="8"/>
  <c r="H20" i="8"/>
  <c r="Q57" i="17"/>
  <c r="P86" i="17"/>
  <c r="O86" i="17"/>
  <c r="P85" i="17"/>
  <c r="O85" i="17"/>
  <c r="P84" i="17"/>
  <c r="O84" i="17"/>
  <c r="P83" i="17"/>
  <c r="O83" i="17"/>
  <c r="P82" i="17"/>
  <c r="O82" i="17"/>
  <c r="P81" i="17"/>
  <c r="O81" i="17"/>
  <c r="P80" i="17"/>
  <c r="O80" i="17"/>
  <c r="P79" i="17"/>
  <c r="O79" i="17"/>
  <c r="P78" i="17"/>
  <c r="O78" i="17"/>
  <c r="P77" i="17"/>
  <c r="O77" i="17"/>
  <c r="P76" i="17"/>
  <c r="O76" i="17"/>
  <c r="P75" i="17"/>
  <c r="O75" i="17"/>
  <c r="P74" i="17"/>
  <c r="O74" i="17"/>
  <c r="P73" i="17"/>
  <c r="O73" i="17"/>
  <c r="P72" i="17"/>
  <c r="O72" i="17"/>
  <c r="P71" i="17"/>
  <c r="O71" i="17"/>
  <c r="P70" i="17"/>
  <c r="O70" i="17"/>
  <c r="P69" i="17"/>
  <c r="O69" i="17"/>
  <c r="P68" i="17"/>
  <c r="O68" i="17"/>
  <c r="P67" i="17"/>
  <c r="O67" i="17"/>
  <c r="P66" i="17"/>
  <c r="O66" i="17"/>
  <c r="P65" i="17"/>
  <c r="O65" i="17"/>
  <c r="P64" i="17"/>
  <c r="O64" i="17"/>
  <c r="P63" i="17"/>
  <c r="O63" i="17"/>
  <c r="P62" i="17"/>
  <c r="O62" i="17"/>
  <c r="P61" i="17"/>
  <c r="O61" i="17"/>
  <c r="P60" i="17"/>
  <c r="O60" i="17"/>
  <c r="P59" i="17"/>
  <c r="O59" i="17"/>
  <c r="P58" i="17"/>
  <c r="O58" i="17"/>
  <c r="P57" i="17"/>
  <c r="O57" i="17"/>
  <c r="G45" i="7"/>
  <c r="G48" i="7"/>
  <c r="K87" i="17"/>
  <c r="F45" i="7"/>
  <c r="F48" i="7"/>
  <c r="K86" i="17"/>
  <c r="E45" i="7"/>
  <c r="E48" i="7"/>
  <c r="K85" i="17"/>
  <c r="D45" i="7"/>
  <c r="D48" i="7"/>
  <c r="K84" i="17"/>
  <c r="J38" i="7"/>
  <c r="J41" i="7"/>
  <c r="K83" i="17"/>
  <c r="I38" i="7"/>
  <c r="I41" i="7"/>
  <c r="K82" i="17"/>
  <c r="H38" i="7"/>
  <c r="H41" i="7"/>
  <c r="K81" i="17"/>
  <c r="G38" i="7"/>
  <c r="G41" i="7"/>
  <c r="K80" i="17"/>
  <c r="F38" i="7"/>
  <c r="F41" i="7"/>
  <c r="K79" i="17"/>
  <c r="E38" i="7"/>
  <c r="E41" i="7"/>
  <c r="K78" i="17"/>
  <c r="D38" i="7"/>
  <c r="D41" i="7"/>
  <c r="K77" i="17"/>
  <c r="J31" i="7"/>
  <c r="J34" i="7"/>
  <c r="K76" i="17"/>
  <c r="I31" i="7"/>
  <c r="I34" i="7"/>
  <c r="K75" i="17"/>
  <c r="H31" i="7"/>
  <c r="H34" i="7"/>
  <c r="K74" i="17"/>
  <c r="G31" i="7"/>
  <c r="G34" i="7"/>
  <c r="K73" i="17"/>
  <c r="F31" i="7"/>
  <c r="F34" i="7"/>
  <c r="K72" i="17"/>
  <c r="E31" i="7"/>
  <c r="E34" i="7"/>
  <c r="K71" i="17"/>
  <c r="D31" i="7"/>
  <c r="D34" i="7"/>
  <c r="K70" i="17"/>
  <c r="J24" i="7"/>
  <c r="J27" i="7"/>
  <c r="K69" i="17"/>
  <c r="I24" i="7"/>
  <c r="I27" i="7"/>
  <c r="K68" i="17"/>
  <c r="H24" i="7"/>
  <c r="H27" i="7"/>
  <c r="K67" i="17"/>
  <c r="G24" i="7"/>
  <c r="G27" i="7"/>
  <c r="K66" i="17"/>
  <c r="F24" i="7"/>
  <c r="F27" i="7"/>
  <c r="K65" i="17"/>
  <c r="E24" i="7"/>
  <c r="E27" i="7"/>
  <c r="K64" i="17"/>
  <c r="D24" i="7"/>
  <c r="D27" i="7"/>
  <c r="K63" i="17"/>
  <c r="J17" i="7"/>
  <c r="J20" i="7"/>
  <c r="K62" i="17"/>
  <c r="I17" i="7"/>
  <c r="I20" i="7"/>
  <c r="K61" i="17"/>
  <c r="H17" i="7"/>
  <c r="H20" i="7"/>
  <c r="K60" i="17"/>
  <c r="G17" i="7"/>
  <c r="G20" i="7"/>
  <c r="K59" i="17"/>
  <c r="F17" i="7"/>
  <c r="F20" i="7"/>
  <c r="K58" i="17"/>
  <c r="D16" i="7"/>
  <c r="E17" i="7"/>
  <c r="E20" i="7"/>
  <c r="K57" i="17"/>
  <c r="J87" i="17"/>
  <c r="I87" i="17"/>
  <c r="J86" i="17"/>
  <c r="I86" i="17"/>
  <c r="J85" i="17"/>
  <c r="I85" i="17"/>
  <c r="J84" i="17"/>
  <c r="I84" i="17"/>
  <c r="J83" i="17"/>
  <c r="I83" i="17"/>
  <c r="J82" i="17"/>
  <c r="I82" i="17"/>
  <c r="J81" i="17"/>
  <c r="I81" i="17"/>
  <c r="J80" i="17"/>
  <c r="I80" i="17"/>
  <c r="J79" i="17"/>
  <c r="I79" i="17"/>
  <c r="J78" i="17"/>
  <c r="I78" i="17"/>
  <c r="J77" i="17"/>
  <c r="I77" i="17"/>
  <c r="J76" i="17"/>
  <c r="I76" i="17"/>
  <c r="J75" i="17"/>
  <c r="I75" i="17"/>
  <c r="J74" i="17"/>
  <c r="I74" i="17"/>
  <c r="J73" i="17"/>
  <c r="I73" i="17"/>
  <c r="J72" i="17"/>
  <c r="I72" i="17"/>
  <c r="J71" i="17"/>
  <c r="I71" i="17"/>
  <c r="J70" i="17"/>
  <c r="I70" i="17"/>
  <c r="J69" i="17"/>
  <c r="I69" i="17"/>
  <c r="J68" i="17"/>
  <c r="I68" i="17"/>
  <c r="J67" i="17"/>
  <c r="I67" i="17"/>
  <c r="J66" i="17"/>
  <c r="I66" i="17"/>
  <c r="J65" i="17"/>
  <c r="I65" i="17"/>
  <c r="J64" i="17"/>
  <c r="I64" i="17"/>
  <c r="J63" i="17"/>
  <c r="I63" i="17"/>
  <c r="J62" i="17"/>
  <c r="I62" i="17"/>
  <c r="J61" i="17"/>
  <c r="I61" i="17"/>
  <c r="J60" i="17"/>
  <c r="I60" i="17"/>
  <c r="J59" i="17"/>
  <c r="I59" i="17"/>
  <c r="J58" i="17"/>
  <c r="I58" i="17"/>
  <c r="J57" i="17"/>
  <c r="I57" i="17"/>
  <c r="I45" i="5"/>
  <c r="I47" i="5"/>
  <c r="I48" i="5"/>
  <c r="Q45" i="17"/>
  <c r="H45" i="5"/>
  <c r="H48" i="5"/>
  <c r="Q44" i="17"/>
  <c r="G45" i="5"/>
  <c r="G48" i="5"/>
  <c r="Q43" i="17"/>
  <c r="F45" i="5"/>
  <c r="F48" i="5"/>
  <c r="Q42" i="17"/>
  <c r="E45" i="5"/>
  <c r="E48" i="5"/>
  <c r="Q41" i="17"/>
  <c r="D45" i="5"/>
  <c r="D48" i="5"/>
  <c r="Q40" i="17"/>
  <c r="J38" i="5"/>
  <c r="J41" i="5"/>
  <c r="Q39" i="17"/>
  <c r="I38" i="5"/>
  <c r="I41" i="5"/>
  <c r="Q38" i="17"/>
  <c r="H38" i="5"/>
  <c r="H41" i="5"/>
  <c r="Q37" i="17"/>
  <c r="G38" i="5"/>
  <c r="G41" i="5"/>
  <c r="Q36" i="17"/>
  <c r="F38" i="5"/>
  <c r="F41" i="5"/>
  <c r="Q35" i="17"/>
  <c r="E38" i="5"/>
  <c r="E41" i="5"/>
  <c r="Q34" i="17"/>
  <c r="D38" i="5"/>
  <c r="D41" i="5"/>
  <c r="Q33" i="17"/>
  <c r="J31" i="5"/>
  <c r="J34" i="5"/>
  <c r="Q32" i="17"/>
  <c r="I31" i="5"/>
  <c r="I34" i="5"/>
  <c r="Q31" i="17"/>
  <c r="H31" i="5"/>
  <c r="H34" i="5"/>
  <c r="Q30" i="17"/>
  <c r="G31" i="5"/>
  <c r="G34" i="5"/>
  <c r="Q29" i="17"/>
  <c r="F31" i="5"/>
  <c r="F34" i="5"/>
  <c r="Q28" i="17"/>
  <c r="E31" i="5"/>
  <c r="E34" i="5"/>
  <c r="Q27" i="17"/>
  <c r="D31" i="5"/>
  <c r="D34" i="5"/>
  <c r="Q26" i="17"/>
  <c r="J24" i="5"/>
  <c r="J27" i="5"/>
  <c r="Q25" i="17"/>
  <c r="I24" i="5"/>
  <c r="I27" i="5"/>
  <c r="Q24" i="17"/>
  <c r="H24" i="5"/>
  <c r="H27" i="5"/>
  <c r="Q23" i="17"/>
  <c r="G24" i="5"/>
  <c r="G27" i="5"/>
  <c r="Q22" i="17"/>
  <c r="F24" i="5"/>
  <c r="F27" i="5"/>
  <c r="Q21" i="17"/>
  <c r="E24" i="5"/>
  <c r="E27" i="5"/>
  <c r="Q20" i="17"/>
  <c r="D24" i="5"/>
  <c r="D27" i="5"/>
  <c r="Q19" i="17"/>
  <c r="J17" i="5"/>
  <c r="J20" i="5"/>
  <c r="Q18" i="17"/>
  <c r="I17" i="5"/>
  <c r="I20" i="5"/>
  <c r="Q17" i="17"/>
  <c r="H17" i="5"/>
  <c r="H20" i="5"/>
  <c r="Q16" i="17"/>
  <c r="G17" i="5"/>
  <c r="G20" i="5"/>
  <c r="Q15" i="17"/>
  <c r="P45" i="17"/>
  <c r="O45" i="17"/>
  <c r="P44" i="17"/>
  <c r="O44" i="17"/>
  <c r="P43" i="17"/>
  <c r="O43" i="17"/>
  <c r="P42" i="17"/>
  <c r="O42" i="17"/>
  <c r="P41" i="17"/>
  <c r="O41" i="17"/>
  <c r="P40" i="17"/>
  <c r="O40" i="17"/>
  <c r="P39" i="17"/>
  <c r="O39" i="17"/>
  <c r="P38" i="17"/>
  <c r="O38" i="17"/>
  <c r="P37" i="17"/>
  <c r="O37" i="17"/>
  <c r="P36" i="17"/>
  <c r="O36" i="17"/>
  <c r="P35" i="17"/>
  <c r="O35" i="17"/>
  <c r="P34" i="17"/>
  <c r="O34" i="17"/>
  <c r="P33" i="17"/>
  <c r="O33" i="17"/>
  <c r="P32" i="17"/>
  <c r="O32" i="17"/>
  <c r="P31" i="17"/>
  <c r="O31" i="17"/>
  <c r="P30" i="17"/>
  <c r="O30" i="17"/>
  <c r="P29" i="17"/>
  <c r="O29" i="17"/>
  <c r="P28" i="17"/>
  <c r="O28" i="17"/>
  <c r="P27" i="17"/>
  <c r="O27" i="17"/>
  <c r="P26" i="17"/>
  <c r="O26" i="17"/>
  <c r="P25" i="17"/>
  <c r="O25" i="17"/>
  <c r="P24" i="17"/>
  <c r="O24" i="17"/>
  <c r="P23" i="17"/>
  <c r="O23" i="17"/>
  <c r="P22" i="17"/>
  <c r="O22" i="17"/>
  <c r="P21" i="17"/>
  <c r="O21" i="17"/>
  <c r="P20" i="17"/>
  <c r="O20" i="17"/>
  <c r="P19" i="17"/>
  <c r="O19" i="17"/>
  <c r="P18" i="17"/>
  <c r="O18" i="17"/>
  <c r="P17" i="17"/>
  <c r="O17" i="17"/>
  <c r="P16" i="17"/>
  <c r="O16" i="17"/>
  <c r="P15" i="17"/>
  <c r="O15" i="17"/>
  <c r="F45" i="4"/>
  <c r="F47" i="4"/>
  <c r="F48" i="4"/>
  <c r="K42" i="17"/>
  <c r="E45" i="4"/>
  <c r="E48" i="4"/>
  <c r="K41" i="17"/>
  <c r="D45" i="4"/>
  <c r="D48" i="4"/>
  <c r="K40" i="17"/>
  <c r="J38" i="4"/>
  <c r="J41" i="4"/>
  <c r="K39" i="17"/>
  <c r="I38" i="4"/>
  <c r="I41" i="4"/>
  <c r="K38" i="17"/>
  <c r="H38" i="4"/>
  <c r="H41" i="4"/>
  <c r="K37" i="17"/>
  <c r="G38" i="4"/>
  <c r="G41" i="4"/>
  <c r="K36" i="17"/>
  <c r="F38" i="4"/>
  <c r="F41" i="4"/>
  <c r="K35" i="17"/>
  <c r="E38" i="4"/>
  <c r="E41" i="4"/>
  <c r="K34" i="17"/>
  <c r="D38" i="4"/>
  <c r="D41" i="4"/>
  <c r="K33" i="17"/>
  <c r="J31" i="4"/>
  <c r="J34" i="4"/>
  <c r="K32" i="17"/>
  <c r="I31" i="4"/>
  <c r="I34" i="4"/>
  <c r="K31" i="17"/>
  <c r="H31" i="4"/>
  <c r="H32" i="4"/>
  <c r="H34" i="4"/>
  <c r="K30" i="17"/>
  <c r="G31" i="4"/>
  <c r="G32" i="4"/>
  <c r="G33" i="4"/>
  <c r="G34" i="4"/>
  <c r="K29" i="17"/>
  <c r="F31" i="4"/>
  <c r="F33" i="4"/>
  <c r="F34" i="4"/>
  <c r="K28" i="17"/>
  <c r="E31" i="4"/>
  <c r="E34" i="4"/>
  <c r="K27" i="17"/>
  <c r="D31" i="4"/>
  <c r="D34" i="4"/>
  <c r="K26" i="17"/>
  <c r="J24" i="4"/>
  <c r="J27" i="4"/>
  <c r="K25" i="17"/>
  <c r="I24" i="4"/>
  <c r="I25" i="4"/>
  <c r="I27" i="4"/>
  <c r="K24" i="17"/>
  <c r="H24" i="4"/>
  <c r="H26" i="4"/>
  <c r="H27" i="4"/>
  <c r="K23" i="17"/>
  <c r="G24" i="4"/>
  <c r="G27" i="4"/>
  <c r="K22" i="17"/>
  <c r="F24" i="4"/>
  <c r="F27" i="4"/>
  <c r="K21" i="17"/>
  <c r="E24" i="4"/>
  <c r="E27" i="4"/>
  <c r="K20" i="17"/>
  <c r="D24" i="4"/>
  <c r="D27" i="4"/>
  <c r="K19" i="17"/>
  <c r="J17" i="4"/>
  <c r="J20" i="4"/>
  <c r="K18" i="17"/>
  <c r="I17" i="4"/>
  <c r="I20" i="4"/>
  <c r="K17" i="17"/>
  <c r="K16" i="17"/>
  <c r="K15" i="17"/>
  <c r="J42" i="17"/>
  <c r="I42" i="17"/>
  <c r="J41" i="17"/>
  <c r="I41" i="17"/>
  <c r="J40" i="17"/>
  <c r="I40" i="17"/>
  <c r="J39" i="17"/>
  <c r="I39" i="17"/>
  <c r="J38" i="17"/>
  <c r="I38" i="17"/>
  <c r="J37" i="17"/>
  <c r="I37" i="17"/>
  <c r="J36" i="17"/>
  <c r="I36" i="17"/>
  <c r="J35" i="17"/>
  <c r="I35" i="17"/>
  <c r="J34" i="17"/>
  <c r="I34" i="17"/>
  <c r="J33" i="17"/>
  <c r="I33" i="17"/>
  <c r="J32" i="17"/>
  <c r="I32" i="17"/>
  <c r="J31" i="17"/>
  <c r="I31" i="17"/>
  <c r="J30" i="17"/>
  <c r="I30" i="17"/>
  <c r="J29" i="17"/>
  <c r="I29" i="17"/>
  <c r="J28" i="17"/>
  <c r="I28" i="17"/>
  <c r="J27" i="17"/>
  <c r="I27" i="17"/>
  <c r="J26" i="17"/>
  <c r="I26" i="17"/>
  <c r="J25" i="17"/>
  <c r="I25" i="17"/>
  <c r="J24" i="17"/>
  <c r="I24" i="17"/>
  <c r="J23" i="17"/>
  <c r="I23" i="17"/>
  <c r="J22" i="17"/>
  <c r="I22" i="17"/>
  <c r="J21" i="17"/>
  <c r="I21" i="17"/>
  <c r="J20" i="17"/>
  <c r="I20" i="17"/>
  <c r="J19" i="17"/>
  <c r="I19" i="17"/>
  <c r="J18" i="17"/>
  <c r="I18" i="17"/>
  <c r="J17" i="17"/>
  <c r="I17" i="17"/>
  <c r="J16" i="17"/>
  <c r="I16" i="17"/>
  <c r="J15" i="17"/>
  <c r="I15" i="17"/>
  <c r="F47" i="1"/>
  <c r="F48" i="1"/>
  <c r="E45" i="17"/>
  <c r="E48" i="1"/>
  <c r="E44" i="17"/>
  <c r="D48" i="1"/>
  <c r="E43" i="17"/>
  <c r="J41" i="1"/>
  <c r="E42" i="17"/>
  <c r="I41" i="1"/>
  <c r="E41" i="17"/>
  <c r="H41" i="1"/>
  <c r="E40" i="17"/>
  <c r="G41" i="1"/>
  <c r="E39" i="17"/>
  <c r="F41" i="1"/>
  <c r="E38" i="17"/>
  <c r="E41" i="1"/>
  <c r="E37" i="17"/>
  <c r="D41" i="1"/>
  <c r="E36" i="17"/>
  <c r="J34" i="1"/>
  <c r="E35" i="17"/>
  <c r="I34" i="1"/>
  <c r="E34" i="17"/>
  <c r="H34" i="1"/>
  <c r="E33" i="17"/>
  <c r="G32" i="1"/>
  <c r="G34" i="1"/>
  <c r="E32" i="17"/>
  <c r="F33" i="1"/>
  <c r="F34" i="1"/>
  <c r="E31" i="17"/>
  <c r="E34" i="1"/>
  <c r="E30" i="17"/>
  <c r="D34" i="1"/>
  <c r="E29" i="17"/>
  <c r="J27" i="1"/>
  <c r="E28" i="17"/>
  <c r="I27" i="1"/>
  <c r="E27" i="17"/>
  <c r="H27" i="1"/>
  <c r="E26" i="17"/>
  <c r="G27" i="1"/>
  <c r="E25" i="17"/>
  <c r="F27" i="1"/>
  <c r="E24" i="17"/>
  <c r="E27" i="1"/>
  <c r="E23" i="17"/>
  <c r="D27" i="1"/>
  <c r="E22" i="17"/>
  <c r="J20" i="1"/>
  <c r="E21" i="17"/>
  <c r="I20" i="1"/>
  <c r="E20" i="17"/>
  <c r="H18" i="1"/>
  <c r="H20" i="1"/>
  <c r="E19" i="17"/>
  <c r="G19" i="1"/>
  <c r="G18" i="1"/>
  <c r="G20" i="1"/>
  <c r="E18" i="17"/>
  <c r="F18" i="1"/>
  <c r="F19" i="1"/>
  <c r="F20" i="1"/>
  <c r="E17" i="17"/>
  <c r="E18" i="1"/>
  <c r="E19" i="1"/>
  <c r="E20" i="1"/>
  <c r="E16" i="17"/>
  <c r="D19" i="1"/>
  <c r="D20" i="1"/>
  <c r="E15" i="17"/>
  <c r="Y182" i="17"/>
  <c r="X182" i="17"/>
  <c r="Y181" i="17"/>
  <c r="X181" i="17"/>
  <c r="Y180" i="17"/>
  <c r="X180" i="17"/>
  <c r="Y179" i="17"/>
  <c r="X179" i="17"/>
  <c r="Y178" i="17"/>
  <c r="X178" i="17"/>
  <c r="Y177" i="17"/>
  <c r="X177" i="17"/>
  <c r="Y176" i="17"/>
  <c r="X176" i="17"/>
  <c r="Y175" i="17"/>
  <c r="X175" i="17"/>
  <c r="Y174" i="17"/>
  <c r="X174" i="17"/>
  <c r="Y173" i="17"/>
  <c r="X173" i="17"/>
  <c r="Y172" i="17"/>
  <c r="X172" i="17"/>
  <c r="Y171" i="17"/>
  <c r="X171" i="17"/>
  <c r="Y170" i="17"/>
  <c r="X170" i="17"/>
  <c r="Y169" i="17"/>
  <c r="X169" i="17"/>
  <c r="Y168" i="17"/>
  <c r="X168" i="17"/>
  <c r="Y167" i="17"/>
  <c r="X167" i="17"/>
  <c r="Y166" i="17"/>
  <c r="X166" i="17"/>
  <c r="Y165" i="17"/>
  <c r="X165" i="17"/>
  <c r="Y164" i="17"/>
  <c r="X164" i="17"/>
  <c r="Y163" i="17"/>
  <c r="X163" i="17"/>
  <c r="Y162" i="17"/>
  <c r="X162" i="17"/>
  <c r="Y161" i="17"/>
  <c r="X161" i="17"/>
  <c r="Y160" i="17"/>
  <c r="X160" i="17"/>
  <c r="Y159" i="17"/>
  <c r="X159" i="17"/>
  <c r="Y158" i="17"/>
  <c r="X158" i="17"/>
  <c r="Y157" i="17"/>
  <c r="X157" i="17"/>
  <c r="Y156" i="17"/>
  <c r="X156" i="17"/>
  <c r="Y155" i="17"/>
  <c r="X155" i="17"/>
  <c r="Y154" i="17"/>
  <c r="X154" i="17"/>
  <c r="I19" i="15"/>
  <c r="Y153" i="17"/>
  <c r="X153" i="17"/>
  <c r="Y152" i="17"/>
  <c r="H17" i="15"/>
  <c r="X152" i="17"/>
  <c r="Y151" i="17"/>
  <c r="X151" i="17"/>
  <c r="Y150" i="17"/>
  <c r="X150" i="17"/>
  <c r="Y149" i="17"/>
  <c r="X149" i="17"/>
  <c r="Y148" i="17"/>
  <c r="X148" i="17"/>
  <c r="W182" i="17"/>
  <c r="V182" i="17"/>
  <c r="W181" i="17"/>
  <c r="I45" i="14"/>
  <c r="V181" i="17"/>
  <c r="H47" i="14"/>
  <c r="W180" i="17"/>
  <c r="V180" i="17"/>
  <c r="W179" i="17"/>
  <c r="V179" i="17"/>
  <c r="W178" i="17"/>
  <c r="V178" i="17"/>
  <c r="W177" i="17"/>
  <c r="V177" i="17"/>
  <c r="W176" i="17"/>
  <c r="V176" i="17"/>
  <c r="W175" i="17"/>
  <c r="V175" i="17"/>
  <c r="W174" i="17"/>
  <c r="V174" i="17"/>
  <c r="W173" i="17"/>
  <c r="V173" i="17"/>
  <c r="W172" i="17"/>
  <c r="V172" i="17"/>
  <c r="W171" i="17"/>
  <c r="V171" i="17"/>
  <c r="W170" i="17"/>
  <c r="V170" i="17"/>
  <c r="W169" i="17"/>
  <c r="V169" i="17"/>
  <c r="W168" i="17"/>
  <c r="V168" i="17"/>
  <c r="W167" i="17"/>
  <c r="V167" i="17"/>
  <c r="W166" i="17"/>
  <c r="V166" i="17"/>
  <c r="W165" i="17"/>
  <c r="V165" i="17"/>
  <c r="W164" i="17"/>
  <c r="V164" i="17"/>
  <c r="W163" i="17"/>
  <c r="V163" i="17"/>
  <c r="W162" i="17"/>
  <c r="V162" i="17"/>
  <c r="W161" i="17"/>
  <c r="V161" i="17"/>
  <c r="W160" i="17"/>
  <c r="V160" i="17"/>
  <c r="W159" i="17"/>
  <c r="V159" i="17"/>
  <c r="W158" i="17"/>
  <c r="V158" i="17"/>
  <c r="W157" i="17"/>
  <c r="V157" i="17"/>
  <c r="W156" i="17"/>
  <c r="V156" i="17"/>
  <c r="W155" i="17"/>
  <c r="V155" i="17"/>
  <c r="W154" i="17"/>
  <c r="V154" i="17"/>
  <c r="W153" i="17"/>
  <c r="V153" i="17"/>
  <c r="W152" i="17"/>
  <c r="V152" i="17"/>
  <c r="G19" i="14"/>
  <c r="W151" i="17"/>
  <c r="V151" i="17"/>
  <c r="W150" i="17"/>
  <c r="F17" i="14"/>
  <c r="V150" i="17"/>
  <c r="W149" i="17"/>
  <c r="V149" i="17"/>
  <c r="W148" i="17"/>
  <c r="D17" i="14"/>
  <c r="V148" i="17"/>
  <c r="U182" i="17"/>
  <c r="T182" i="17"/>
  <c r="U181" i="17"/>
  <c r="T181" i="17"/>
  <c r="U180" i="17"/>
  <c r="T180" i="17"/>
  <c r="U179" i="17"/>
  <c r="G45" i="13"/>
  <c r="T179" i="17"/>
  <c r="F47" i="13"/>
  <c r="U178" i="17"/>
  <c r="T178" i="17"/>
  <c r="U177" i="17"/>
  <c r="T177" i="17"/>
  <c r="U176" i="17"/>
  <c r="T176" i="17"/>
  <c r="U175" i="17"/>
  <c r="T175" i="17"/>
  <c r="U174" i="17"/>
  <c r="T174" i="17"/>
  <c r="U173" i="17"/>
  <c r="T173" i="17"/>
  <c r="U172" i="17"/>
  <c r="T172" i="17"/>
  <c r="U171" i="17"/>
  <c r="T171" i="17"/>
  <c r="U170" i="17"/>
  <c r="T170" i="17"/>
  <c r="U169" i="17"/>
  <c r="T169" i="17"/>
  <c r="U168" i="17"/>
  <c r="T168" i="17"/>
  <c r="U167" i="17"/>
  <c r="T167" i="17"/>
  <c r="U166" i="17"/>
  <c r="T166" i="17"/>
  <c r="U165" i="17"/>
  <c r="T165" i="17"/>
  <c r="U164" i="17"/>
  <c r="T164" i="17"/>
  <c r="U163" i="17"/>
  <c r="T163" i="17"/>
  <c r="U162" i="17"/>
  <c r="T162" i="17"/>
  <c r="U161" i="17"/>
  <c r="T161" i="17"/>
  <c r="U160" i="17"/>
  <c r="T160" i="17"/>
  <c r="U159" i="17"/>
  <c r="T159" i="17"/>
  <c r="U158" i="17"/>
  <c r="T158" i="17"/>
  <c r="U157" i="17"/>
  <c r="T157" i="17"/>
  <c r="U156" i="17"/>
  <c r="T156" i="17"/>
  <c r="U155" i="17"/>
  <c r="T155" i="17"/>
  <c r="U154" i="17"/>
  <c r="T154" i="17"/>
  <c r="U153" i="17"/>
  <c r="T153" i="17"/>
  <c r="U152" i="17"/>
  <c r="T152" i="17"/>
  <c r="U151" i="17"/>
  <c r="T151" i="17"/>
  <c r="U150" i="17"/>
  <c r="T150" i="17"/>
  <c r="U149" i="17"/>
  <c r="T149" i="17"/>
  <c r="D19" i="13"/>
  <c r="U148" i="17"/>
  <c r="T148" i="17"/>
  <c r="J47" i="12"/>
  <c r="Y136" i="17"/>
  <c r="X136" i="17"/>
  <c r="Y135" i="17"/>
  <c r="X135" i="17"/>
  <c r="Y134" i="17"/>
  <c r="X134" i="17"/>
  <c r="Y133" i="17"/>
  <c r="X133" i="17"/>
  <c r="Y132" i="17"/>
  <c r="X132" i="17"/>
  <c r="Y131" i="17"/>
  <c r="X131" i="17"/>
  <c r="Y130" i="17"/>
  <c r="X130" i="17"/>
  <c r="Y129" i="17"/>
  <c r="X129" i="17"/>
  <c r="Y128" i="17"/>
  <c r="X128" i="17"/>
  <c r="Y127" i="17"/>
  <c r="X127" i="17"/>
  <c r="Y126" i="17"/>
  <c r="X126" i="17"/>
  <c r="Y125" i="17"/>
  <c r="X125" i="17"/>
  <c r="Y124" i="17"/>
  <c r="X124" i="17"/>
  <c r="Y123" i="17"/>
  <c r="X123" i="17"/>
  <c r="Y122" i="17"/>
  <c r="X122" i="17"/>
  <c r="Y121" i="17"/>
  <c r="X121" i="17"/>
  <c r="Y120" i="17"/>
  <c r="X120" i="17"/>
  <c r="Y119" i="17"/>
  <c r="X119" i="17"/>
  <c r="Y118" i="17"/>
  <c r="X118" i="17"/>
  <c r="Y117" i="17"/>
  <c r="X117" i="17"/>
  <c r="Y116" i="17"/>
  <c r="X116" i="17"/>
  <c r="Y115" i="17"/>
  <c r="X115" i="17"/>
  <c r="Y114" i="17"/>
  <c r="X114" i="17"/>
  <c r="Y113" i="17"/>
  <c r="X113" i="17"/>
  <c r="Y112" i="17"/>
  <c r="X112" i="17"/>
  <c r="Y111" i="17"/>
  <c r="X111" i="17"/>
  <c r="Y110" i="17"/>
  <c r="X110" i="17"/>
  <c r="Y109" i="17"/>
  <c r="X109" i="17"/>
  <c r="Y108" i="17"/>
  <c r="X108" i="17"/>
  <c r="I19" i="12"/>
  <c r="Y107" i="17"/>
  <c r="X107" i="17"/>
  <c r="Y106" i="17"/>
  <c r="H17" i="12"/>
  <c r="X106" i="17"/>
  <c r="Y105" i="17"/>
  <c r="X105" i="17"/>
  <c r="Y104" i="17"/>
  <c r="X104" i="17"/>
  <c r="Y103" i="17"/>
  <c r="X103" i="17"/>
  <c r="Y102" i="17"/>
  <c r="X102" i="17"/>
  <c r="W136" i="17"/>
  <c r="V136" i="17"/>
  <c r="W135" i="17"/>
  <c r="I45" i="11"/>
  <c r="V135" i="17"/>
  <c r="H47" i="11"/>
  <c r="W134" i="17"/>
  <c r="V134" i="17"/>
  <c r="W133" i="17"/>
  <c r="V133" i="17"/>
  <c r="W132" i="17"/>
  <c r="V132" i="17"/>
  <c r="W131" i="17"/>
  <c r="V131" i="17"/>
  <c r="W130" i="17"/>
  <c r="V130" i="17"/>
  <c r="W129" i="17"/>
  <c r="V129" i="17"/>
  <c r="W128" i="17"/>
  <c r="V128" i="17"/>
  <c r="W127" i="17"/>
  <c r="V127" i="17"/>
  <c r="W126" i="17"/>
  <c r="V126" i="17"/>
  <c r="W125" i="17"/>
  <c r="V125" i="17"/>
  <c r="W124" i="17"/>
  <c r="V124" i="17"/>
  <c r="W123" i="17"/>
  <c r="V123" i="17"/>
  <c r="W122" i="17"/>
  <c r="V122" i="17"/>
  <c r="W121" i="17"/>
  <c r="V121" i="17"/>
  <c r="W120" i="17"/>
  <c r="V120" i="17"/>
  <c r="W119" i="17"/>
  <c r="V119" i="17"/>
  <c r="W118" i="17"/>
  <c r="V118" i="17"/>
  <c r="W117" i="17"/>
  <c r="V117" i="17"/>
  <c r="W116" i="17"/>
  <c r="V116" i="17"/>
  <c r="W115" i="17"/>
  <c r="V115" i="17"/>
  <c r="W114" i="17"/>
  <c r="V114" i="17"/>
  <c r="W113" i="17"/>
  <c r="V113" i="17"/>
  <c r="W112" i="17"/>
  <c r="V112" i="17"/>
  <c r="W111" i="17"/>
  <c r="V111" i="17"/>
  <c r="W110" i="17"/>
  <c r="V110" i="17"/>
  <c r="W109" i="17"/>
  <c r="V109" i="17"/>
  <c r="W108" i="17"/>
  <c r="V108" i="17"/>
  <c r="W107" i="17"/>
  <c r="V107" i="17"/>
  <c r="W106" i="17"/>
  <c r="V106" i="17"/>
  <c r="W105" i="17"/>
  <c r="V105" i="17"/>
  <c r="F19" i="11"/>
  <c r="W104" i="17"/>
  <c r="V104" i="17"/>
  <c r="W103" i="17"/>
  <c r="E17" i="11"/>
  <c r="V103" i="17"/>
  <c r="W102" i="17"/>
  <c r="D17" i="11"/>
  <c r="V102" i="17"/>
  <c r="U136" i="17"/>
  <c r="T136" i="17"/>
  <c r="U135" i="17"/>
  <c r="T135" i="17"/>
  <c r="U134" i="17"/>
  <c r="T134" i="17"/>
  <c r="U133" i="17"/>
  <c r="T133" i="17"/>
  <c r="U132" i="17"/>
  <c r="T132" i="17"/>
  <c r="U131" i="17"/>
  <c r="T131" i="17"/>
  <c r="U130" i="17"/>
  <c r="T130" i="17"/>
  <c r="U129" i="17"/>
  <c r="T129" i="17"/>
  <c r="U128" i="17"/>
  <c r="T128" i="17"/>
  <c r="U127" i="17"/>
  <c r="T127" i="17"/>
  <c r="U126" i="17"/>
  <c r="T126" i="17"/>
  <c r="U125" i="17"/>
  <c r="T125" i="17"/>
  <c r="U124" i="17"/>
  <c r="T124" i="17"/>
  <c r="U123" i="17"/>
  <c r="T123" i="17"/>
  <c r="U122" i="17"/>
  <c r="T122" i="17"/>
  <c r="U121" i="17"/>
  <c r="T121" i="17"/>
  <c r="U120" i="17"/>
  <c r="T120" i="17"/>
  <c r="U119" i="17"/>
  <c r="T119" i="17"/>
  <c r="U118" i="17"/>
  <c r="T118" i="17"/>
  <c r="U117" i="17"/>
  <c r="T117" i="17"/>
  <c r="U116" i="17"/>
  <c r="T116" i="17"/>
  <c r="U115" i="17"/>
  <c r="T115" i="17"/>
  <c r="U114" i="17"/>
  <c r="T114" i="17"/>
  <c r="U113" i="17"/>
  <c r="T113" i="17"/>
  <c r="U112" i="17"/>
  <c r="T112" i="17"/>
  <c r="U111" i="17"/>
  <c r="T111" i="17"/>
  <c r="U110" i="17"/>
  <c r="T110" i="17"/>
  <c r="D25" i="16"/>
  <c r="U109" i="17"/>
  <c r="T109" i="17"/>
  <c r="J19" i="16"/>
  <c r="U108" i="17"/>
  <c r="T108" i="17"/>
  <c r="U107" i="17"/>
  <c r="I17" i="16"/>
  <c r="T107" i="17"/>
  <c r="U106" i="17"/>
  <c r="T106" i="17"/>
  <c r="U105" i="17"/>
  <c r="T105" i="17"/>
  <c r="U104" i="17"/>
  <c r="T104" i="17"/>
  <c r="U103" i="17"/>
  <c r="T103" i="17"/>
  <c r="U102" i="17"/>
  <c r="T102" i="17"/>
  <c r="Y88" i="17"/>
  <c r="J45" i="8"/>
  <c r="X88" i="17"/>
  <c r="I47" i="8"/>
  <c r="Y87" i="17"/>
  <c r="X87" i="17"/>
  <c r="Y86" i="17"/>
  <c r="X86" i="17"/>
  <c r="Y85" i="17"/>
  <c r="X85" i="17"/>
  <c r="Y84" i="17"/>
  <c r="X84" i="17"/>
  <c r="Y83" i="17"/>
  <c r="X83" i="17"/>
  <c r="Y82" i="17"/>
  <c r="X82" i="17"/>
  <c r="Y81" i="17"/>
  <c r="X81" i="17"/>
  <c r="Y80" i="17"/>
  <c r="X80" i="17"/>
  <c r="Y79" i="17"/>
  <c r="X79" i="17"/>
  <c r="Y78" i="17"/>
  <c r="X78" i="17"/>
  <c r="Y77" i="17"/>
  <c r="X77" i="17"/>
  <c r="Y76" i="17"/>
  <c r="X76" i="17"/>
  <c r="Y75" i="17"/>
  <c r="X75" i="17"/>
  <c r="Y74" i="17"/>
  <c r="X74" i="17"/>
  <c r="Y73" i="17"/>
  <c r="X73" i="17"/>
  <c r="Y72" i="17"/>
  <c r="X72" i="17"/>
  <c r="Y71" i="17"/>
  <c r="X71" i="17"/>
  <c r="Y70" i="17"/>
  <c r="X70" i="17"/>
  <c r="Y69" i="17"/>
  <c r="X69" i="17"/>
  <c r="Y68" i="17"/>
  <c r="X68" i="17"/>
  <c r="Y67" i="17"/>
  <c r="X67" i="17"/>
  <c r="Y66" i="17"/>
  <c r="X66" i="17"/>
  <c r="Y65" i="17"/>
  <c r="X65" i="17"/>
  <c r="Y64" i="17"/>
  <c r="X64" i="17"/>
  <c r="Y63" i="17"/>
  <c r="X63" i="17"/>
  <c r="Y62" i="17"/>
  <c r="X62" i="17"/>
  <c r="Y61" i="17"/>
  <c r="X61" i="17"/>
  <c r="Y60" i="17"/>
  <c r="X60" i="17"/>
  <c r="Y59" i="17"/>
  <c r="X59" i="17"/>
  <c r="H19" i="8"/>
  <c r="Y58" i="17"/>
  <c r="X58" i="17"/>
  <c r="Y57" i="17"/>
  <c r="G17" i="8"/>
  <c r="X57" i="17"/>
  <c r="Y56" i="17"/>
  <c r="X56" i="17"/>
  <c r="Y55" i="17"/>
  <c r="X55" i="17"/>
  <c r="Y54" i="17"/>
  <c r="X54" i="17"/>
  <c r="W88" i="17"/>
  <c r="V88" i="17"/>
  <c r="W87" i="17"/>
  <c r="V87" i="17"/>
  <c r="W86" i="17"/>
  <c r="H45" i="7"/>
  <c r="V86" i="17"/>
  <c r="G47" i="7"/>
  <c r="W85" i="17"/>
  <c r="V85" i="17"/>
  <c r="W84" i="17"/>
  <c r="V84" i="17"/>
  <c r="W83" i="17"/>
  <c r="V83" i="17"/>
  <c r="W82" i="17"/>
  <c r="V82" i="17"/>
  <c r="W81" i="17"/>
  <c r="V81" i="17"/>
  <c r="W80" i="17"/>
  <c r="V80" i="17"/>
  <c r="W79" i="17"/>
  <c r="V79" i="17"/>
  <c r="W78" i="17"/>
  <c r="V78" i="17"/>
  <c r="W77" i="17"/>
  <c r="V77" i="17"/>
  <c r="W76" i="17"/>
  <c r="V76" i="17"/>
  <c r="W75" i="17"/>
  <c r="V75" i="17"/>
  <c r="W74" i="17"/>
  <c r="V74" i="17"/>
  <c r="W73" i="17"/>
  <c r="V73" i="17"/>
  <c r="W72" i="17"/>
  <c r="V72" i="17"/>
  <c r="W71" i="17"/>
  <c r="V71" i="17"/>
  <c r="W70" i="17"/>
  <c r="V70" i="17"/>
  <c r="W69" i="17"/>
  <c r="V69" i="17"/>
  <c r="W68" i="17"/>
  <c r="V68" i="17"/>
  <c r="W67" i="17"/>
  <c r="V67" i="17"/>
  <c r="W66" i="17"/>
  <c r="V66" i="17"/>
  <c r="W65" i="17"/>
  <c r="V65" i="17"/>
  <c r="W64" i="17"/>
  <c r="V64" i="17"/>
  <c r="W63" i="17"/>
  <c r="V63" i="17"/>
  <c r="W62" i="17"/>
  <c r="V62" i="17"/>
  <c r="W61" i="17"/>
  <c r="V61" i="17"/>
  <c r="W60" i="17"/>
  <c r="V60" i="17"/>
  <c r="W59" i="17"/>
  <c r="V59" i="17"/>
  <c r="W58" i="17"/>
  <c r="V58" i="17"/>
  <c r="W57" i="17"/>
  <c r="V57" i="17"/>
  <c r="W56" i="17"/>
  <c r="V56" i="17"/>
  <c r="E19" i="7"/>
  <c r="W55" i="17"/>
  <c r="V55" i="17"/>
  <c r="W54" i="17"/>
  <c r="D17" i="7"/>
  <c r="V54" i="17"/>
  <c r="U88" i="17"/>
  <c r="T88" i="17"/>
  <c r="U87" i="17"/>
  <c r="T87" i="17"/>
  <c r="U86" i="17"/>
  <c r="T86" i="17"/>
  <c r="U85" i="17"/>
  <c r="T85" i="17"/>
  <c r="U84" i="17"/>
  <c r="T84" i="17"/>
  <c r="U83" i="17"/>
  <c r="T83" i="17"/>
  <c r="U82" i="17"/>
  <c r="T82" i="17"/>
  <c r="U81" i="17"/>
  <c r="T81" i="17"/>
  <c r="U80" i="17"/>
  <c r="T80" i="17"/>
  <c r="U79" i="17"/>
  <c r="T79" i="17"/>
  <c r="U78" i="17"/>
  <c r="T78" i="17"/>
  <c r="U77" i="17"/>
  <c r="T77" i="17"/>
  <c r="U76" i="17"/>
  <c r="T76" i="17"/>
  <c r="U75" i="17"/>
  <c r="T75" i="17"/>
  <c r="U74" i="17"/>
  <c r="T74" i="17"/>
  <c r="U73" i="17"/>
  <c r="T73" i="17"/>
  <c r="U72" i="17"/>
  <c r="T72" i="17"/>
  <c r="U71" i="17"/>
  <c r="T71" i="17"/>
  <c r="U70" i="17"/>
  <c r="T70" i="17"/>
  <c r="U69" i="17"/>
  <c r="T69" i="17"/>
  <c r="U68" i="17"/>
  <c r="T68" i="17"/>
  <c r="U67" i="17"/>
  <c r="T67" i="17"/>
  <c r="U66" i="17"/>
  <c r="T66" i="17"/>
  <c r="U65" i="17"/>
  <c r="T65" i="17"/>
  <c r="U64" i="17"/>
  <c r="T64" i="17"/>
  <c r="U63" i="17"/>
  <c r="T63" i="17"/>
  <c r="U62" i="17"/>
  <c r="T62" i="17"/>
  <c r="D25" i="6"/>
  <c r="U61" i="17"/>
  <c r="T61" i="17"/>
  <c r="J19" i="6"/>
  <c r="U60" i="17"/>
  <c r="T60" i="17"/>
  <c r="U59" i="17"/>
  <c r="T59" i="17"/>
  <c r="U58" i="17"/>
  <c r="T58" i="17"/>
  <c r="U57" i="17"/>
  <c r="T57" i="17"/>
  <c r="U56" i="17"/>
  <c r="T56" i="17"/>
  <c r="U55" i="17"/>
  <c r="T55" i="17"/>
  <c r="U54" i="17"/>
  <c r="T54" i="17"/>
  <c r="Y13" i="17"/>
  <c r="W13" i="17"/>
  <c r="U13" i="17"/>
  <c r="Y47" i="17"/>
  <c r="J45" i="5"/>
  <c r="X47" i="17"/>
  <c r="Y46" i="17"/>
  <c r="X46" i="17"/>
  <c r="Y45" i="17"/>
  <c r="X45" i="17"/>
  <c r="Y44" i="17"/>
  <c r="X44" i="17"/>
  <c r="Y43" i="17"/>
  <c r="X43" i="17"/>
  <c r="Y42" i="17"/>
  <c r="X42" i="17"/>
  <c r="Y41" i="17"/>
  <c r="X41" i="17"/>
  <c r="Y40" i="17"/>
  <c r="X40" i="17"/>
  <c r="Y39" i="17"/>
  <c r="X39" i="17"/>
  <c r="Y38" i="17"/>
  <c r="X38" i="17"/>
  <c r="Y37" i="17"/>
  <c r="X37" i="17"/>
  <c r="Y36" i="17"/>
  <c r="X36" i="17"/>
  <c r="Y35" i="17"/>
  <c r="X35" i="17"/>
  <c r="Y34" i="17"/>
  <c r="X34" i="17"/>
  <c r="Y33" i="17"/>
  <c r="X33" i="17"/>
  <c r="Y32" i="17"/>
  <c r="X32" i="17"/>
  <c r="Y31" i="17"/>
  <c r="X31" i="17"/>
  <c r="Y30" i="17"/>
  <c r="X30" i="17"/>
  <c r="Y29" i="17"/>
  <c r="X29" i="17"/>
  <c r="Y28" i="17"/>
  <c r="X28" i="17"/>
  <c r="Y27" i="17"/>
  <c r="X27" i="17"/>
  <c r="Y26" i="17"/>
  <c r="X26" i="17"/>
  <c r="Y25" i="17"/>
  <c r="X25" i="17"/>
  <c r="Y24" i="17"/>
  <c r="X24" i="17"/>
  <c r="Y23" i="17"/>
  <c r="X23" i="17"/>
  <c r="Y22" i="17"/>
  <c r="X22" i="17"/>
  <c r="Y21" i="17"/>
  <c r="X21" i="17"/>
  <c r="Y20" i="17"/>
  <c r="X20" i="17"/>
  <c r="Y19" i="17"/>
  <c r="X19" i="17"/>
  <c r="Y18" i="17"/>
  <c r="X18" i="17"/>
  <c r="Y17" i="17"/>
  <c r="X17" i="17"/>
  <c r="G19" i="5"/>
  <c r="Y16" i="17"/>
  <c r="X16" i="17"/>
  <c r="Y15" i="17"/>
  <c r="F17" i="5"/>
  <c r="X15" i="17"/>
  <c r="Y14" i="17"/>
  <c r="X14" i="17"/>
  <c r="X13" i="17"/>
  <c r="W47" i="17"/>
  <c r="V47" i="17"/>
  <c r="W46" i="17"/>
  <c r="V46" i="17"/>
  <c r="W45" i="17"/>
  <c r="V45" i="17"/>
  <c r="W44" i="17"/>
  <c r="G45" i="4"/>
  <c r="V44" i="17"/>
  <c r="W43" i="17"/>
  <c r="V43" i="17"/>
  <c r="W42" i="17"/>
  <c r="V42" i="17"/>
  <c r="W41" i="17"/>
  <c r="V41" i="17"/>
  <c r="W40" i="17"/>
  <c r="V40" i="17"/>
  <c r="W39" i="17"/>
  <c r="V39" i="17"/>
  <c r="W38" i="17"/>
  <c r="V38" i="17"/>
  <c r="W37" i="17"/>
  <c r="V37" i="17"/>
  <c r="W36" i="17"/>
  <c r="V36" i="17"/>
  <c r="W35" i="17"/>
  <c r="V35" i="17"/>
  <c r="W34" i="17"/>
  <c r="V34" i="17"/>
  <c r="W33" i="17"/>
  <c r="V33" i="17"/>
  <c r="W32" i="17"/>
  <c r="V32" i="17"/>
  <c r="W31" i="17"/>
  <c r="V31" i="17"/>
  <c r="W30" i="17"/>
  <c r="V30" i="17"/>
  <c r="W29" i="17"/>
  <c r="V29" i="17"/>
  <c r="W28" i="17"/>
  <c r="V28" i="17"/>
  <c r="W27" i="17"/>
  <c r="V27" i="17"/>
  <c r="W26" i="17"/>
  <c r="V26" i="17"/>
  <c r="W25" i="17"/>
  <c r="V25" i="17"/>
  <c r="W24" i="17"/>
  <c r="V24" i="17"/>
  <c r="W23" i="17"/>
  <c r="V23" i="17"/>
  <c r="W22" i="17"/>
  <c r="V22" i="17"/>
  <c r="W21" i="17"/>
  <c r="V21" i="17"/>
  <c r="W20" i="17"/>
  <c r="V20" i="17"/>
  <c r="W19" i="17"/>
  <c r="V19" i="17"/>
  <c r="W18" i="17"/>
  <c r="V18" i="17"/>
  <c r="W17" i="17"/>
  <c r="V17" i="17"/>
  <c r="W16" i="17"/>
  <c r="V16" i="17"/>
  <c r="W15" i="17"/>
  <c r="F17" i="4"/>
  <c r="V15" i="17"/>
  <c r="W14" i="17"/>
  <c r="E17" i="4"/>
  <c r="V14" i="17"/>
  <c r="D17" i="4"/>
  <c r="V13" i="17"/>
  <c r="U47" i="17"/>
  <c r="T47" i="17"/>
  <c r="U46" i="17"/>
  <c r="T46" i="17"/>
  <c r="U45" i="17"/>
  <c r="T45" i="17"/>
  <c r="U44" i="17"/>
  <c r="G45" i="1"/>
  <c r="T44" i="17"/>
  <c r="U43" i="17"/>
  <c r="T43" i="17"/>
  <c r="U42" i="17"/>
  <c r="T42" i="17"/>
  <c r="U41" i="17"/>
  <c r="T41" i="17"/>
  <c r="U40" i="17"/>
  <c r="T40" i="17"/>
  <c r="U39" i="17"/>
  <c r="T39" i="17"/>
  <c r="U38" i="17"/>
  <c r="T38" i="17"/>
  <c r="U37" i="17"/>
  <c r="T37" i="17"/>
  <c r="U36" i="17"/>
  <c r="T36" i="17"/>
  <c r="U35" i="17"/>
  <c r="T35" i="17"/>
  <c r="U34" i="17"/>
  <c r="T34" i="17"/>
  <c r="U33" i="17"/>
  <c r="T33" i="17"/>
  <c r="U32" i="17"/>
  <c r="T32" i="17"/>
  <c r="U31" i="17"/>
  <c r="T31" i="17"/>
  <c r="U30" i="17"/>
  <c r="T30" i="17"/>
  <c r="U29" i="17"/>
  <c r="T29" i="17"/>
  <c r="U28" i="17"/>
  <c r="T28" i="17"/>
  <c r="U27" i="17"/>
  <c r="T27" i="17"/>
  <c r="U26" i="17"/>
  <c r="T26" i="17"/>
  <c r="U25" i="17"/>
  <c r="T25" i="17"/>
  <c r="U24" i="17"/>
  <c r="T24" i="17"/>
  <c r="U23" i="17"/>
  <c r="T23" i="17"/>
  <c r="U22" i="17"/>
  <c r="T22" i="17"/>
  <c r="U21" i="17"/>
  <c r="T21" i="17"/>
  <c r="U20" i="17"/>
  <c r="T20" i="17"/>
  <c r="J18" i="1"/>
  <c r="U19" i="17"/>
  <c r="T19" i="17"/>
  <c r="I18" i="1"/>
  <c r="U18" i="17"/>
  <c r="T18" i="17"/>
  <c r="U17" i="17"/>
  <c r="T17" i="17"/>
  <c r="U16" i="17"/>
  <c r="T16" i="17"/>
  <c r="U15" i="17"/>
  <c r="T15" i="17"/>
  <c r="U14" i="17"/>
  <c r="T14" i="17"/>
  <c r="T13" i="17"/>
  <c r="H87" i="17"/>
  <c r="B58" i="17"/>
  <c r="B59" i="17"/>
  <c r="B60" i="17"/>
  <c r="B61" i="17"/>
  <c r="B62" i="17"/>
  <c r="B63" i="17"/>
  <c r="B64" i="17"/>
  <c r="B65" i="17"/>
  <c r="B66" i="17"/>
  <c r="B67" i="17"/>
  <c r="B68" i="17"/>
  <c r="B69" i="17"/>
  <c r="B70" i="17"/>
  <c r="B71" i="17"/>
  <c r="B72" i="17"/>
  <c r="B73" i="17"/>
  <c r="B74" i="17"/>
  <c r="B75" i="17"/>
  <c r="B76" i="17"/>
  <c r="B77" i="17"/>
  <c r="B78" i="17"/>
  <c r="B79" i="17"/>
  <c r="B80" i="17"/>
  <c r="B81" i="17"/>
  <c r="B82" i="17"/>
  <c r="B83" i="17"/>
  <c r="B84" i="17"/>
  <c r="B85" i="17"/>
  <c r="B86" i="17"/>
  <c r="H58" i="17"/>
  <c r="H59" i="17"/>
  <c r="H60" i="17"/>
  <c r="H61" i="17"/>
  <c r="H62" i="17"/>
  <c r="H63" i="17"/>
  <c r="H64" i="17"/>
  <c r="H65" i="17"/>
  <c r="H66" i="17"/>
  <c r="H67" i="17"/>
  <c r="H68" i="17"/>
  <c r="H69" i="17"/>
  <c r="H70" i="17"/>
  <c r="H71" i="17"/>
  <c r="H72" i="17"/>
  <c r="H73" i="17"/>
  <c r="H74" i="17"/>
  <c r="H75" i="17"/>
  <c r="H76" i="17"/>
  <c r="H77" i="17"/>
  <c r="H78" i="17"/>
  <c r="H79" i="17"/>
  <c r="H80" i="17"/>
  <c r="H81" i="17"/>
  <c r="H82" i="17"/>
  <c r="H83" i="17"/>
  <c r="H84" i="17"/>
  <c r="H85" i="17"/>
  <c r="H86" i="17"/>
  <c r="N58" i="17"/>
  <c r="N59" i="17"/>
  <c r="N60" i="17"/>
  <c r="N61" i="17"/>
  <c r="N62" i="17"/>
  <c r="N63" i="17"/>
  <c r="N64" i="17"/>
  <c r="N65" i="17"/>
  <c r="N66" i="17"/>
  <c r="N67" i="17"/>
  <c r="N68" i="17"/>
  <c r="N69" i="17"/>
  <c r="N70" i="17"/>
  <c r="N71" i="17"/>
  <c r="N72" i="17"/>
  <c r="N73" i="17"/>
  <c r="N74" i="17"/>
  <c r="N75" i="17"/>
  <c r="N76" i="17"/>
  <c r="N77" i="17"/>
  <c r="N78" i="17"/>
  <c r="N79" i="17"/>
  <c r="N80" i="17"/>
  <c r="N81" i="17"/>
  <c r="N82" i="17"/>
  <c r="N83" i="17"/>
  <c r="N84" i="17"/>
  <c r="N85" i="17"/>
  <c r="N86" i="17"/>
  <c r="B106" i="17"/>
  <c r="B107" i="17"/>
  <c r="B108" i="17"/>
  <c r="B109" i="17"/>
  <c r="B110" i="17"/>
  <c r="B111" i="17"/>
  <c r="B112" i="17"/>
  <c r="B113" i="17"/>
  <c r="B114" i="17"/>
  <c r="B115" i="17"/>
  <c r="B116" i="17"/>
  <c r="B117" i="17"/>
  <c r="B118" i="17"/>
  <c r="B119" i="17"/>
  <c r="B120" i="17"/>
  <c r="B121" i="17"/>
  <c r="B122" i="17"/>
  <c r="B123" i="17"/>
  <c r="B124" i="17"/>
  <c r="B125" i="17"/>
  <c r="B126" i="17"/>
  <c r="B127" i="17"/>
  <c r="B128" i="17"/>
  <c r="B129" i="17"/>
  <c r="B130" i="17"/>
  <c r="B131" i="17"/>
  <c r="B132" i="17"/>
  <c r="B133" i="17"/>
  <c r="B134" i="17"/>
  <c r="B135" i="17"/>
  <c r="H106" i="17"/>
  <c r="H107" i="17"/>
  <c r="H108" i="17"/>
  <c r="H109" i="17"/>
  <c r="H110" i="17"/>
  <c r="H111" i="17"/>
  <c r="H112" i="17"/>
  <c r="H113" i="17"/>
  <c r="H114" i="17"/>
  <c r="H115" i="17"/>
  <c r="H116" i="17"/>
  <c r="H117" i="17"/>
  <c r="H118" i="17"/>
  <c r="H119" i="17"/>
  <c r="H120" i="17"/>
  <c r="H121" i="17"/>
  <c r="H122" i="17"/>
  <c r="H123" i="17"/>
  <c r="H124" i="17"/>
  <c r="H125" i="17"/>
  <c r="H126" i="17"/>
  <c r="H127" i="17"/>
  <c r="H128" i="17"/>
  <c r="H129" i="17"/>
  <c r="H130" i="17"/>
  <c r="H131" i="17"/>
  <c r="H132" i="17"/>
  <c r="H133" i="17"/>
  <c r="H134" i="17"/>
  <c r="H135" i="17"/>
  <c r="N106" i="17"/>
  <c r="N107" i="17"/>
  <c r="N108" i="17"/>
  <c r="N109" i="17"/>
  <c r="N110" i="17"/>
  <c r="N111" i="17"/>
  <c r="N112" i="17"/>
  <c r="N113" i="17"/>
  <c r="N114" i="17"/>
  <c r="N115" i="17"/>
  <c r="N116" i="17"/>
  <c r="N117" i="17"/>
  <c r="N118" i="17"/>
  <c r="N119" i="17"/>
  <c r="N120" i="17"/>
  <c r="N121" i="17"/>
  <c r="N122" i="17"/>
  <c r="N123" i="17"/>
  <c r="N124" i="17"/>
  <c r="N125" i="17"/>
  <c r="N126" i="17"/>
  <c r="N127" i="17"/>
  <c r="N128" i="17"/>
  <c r="N129" i="17"/>
  <c r="N130" i="17"/>
  <c r="N131" i="17"/>
  <c r="N132" i="17"/>
  <c r="N133" i="17"/>
  <c r="N134" i="17"/>
  <c r="B152" i="17"/>
  <c r="B153" i="17"/>
  <c r="B154" i="17"/>
  <c r="B155" i="17"/>
  <c r="B156" i="17"/>
  <c r="B157" i="17"/>
  <c r="B158" i="17"/>
  <c r="B159" i="17"/>
  <c r="B160" i="17"/>
  <c r="B161" i="17"/>
  <c r="B162" i="17"/>
  <c r="B163" i="17"/>
  <c r="B164" i="17"/>
  <c r="B165" i="17"/>
  <c r="B166" i="17"/>
  <c r="B167" i="17"/>
  <c r="B168" i="17"/>
  <c r="B169" i="17"/>
  <c r="B170" i="17"/>
  <c r="B171" i="17"/>
  <c r="B172" i="17"/>
  <c r="B173" i="17"/>
  <c r="B174" i="17"/>
  <c r="B175" i="17"/>
  <c r="B176" i="17"/>
  <c r="B177" i="17"/>
  <c r="B178" i="17"/>
  <c r="B179" i="17"/>
  <c r="B180" i="17"/>
  <c r="B181" i="17"/>
  <c r="H152" i="17"/>
  <c r="H153" i="17"/>
  <c r="H154" i="17"/>
  <c r="H155" i="17"/>
  <c r="H156" i="17"/>
  <c r="H157" i="17"/>
  <c r="H158" i="17"/>
  <c r="H159" i="17"/>
  <c r="H160" i="17"/>
  <c r="H161" i="17"/>
  <c r="H162" i="17"/>
  <c r="H163" i="17"/>
  <c r="H164" i="17"/>
  <c r="H165" i="17"/>
  <c r="H166" i="17"/>
  <c r="H167" i="17"/>
  <c r="H168" i="17"/>
  <c r="H169" i="17"/>
  <c r="H170" i="17"/>
  <c r="H171" i="17"/>
  <c r="H172" i="17"/>
  <c r="H173" i="17"/>
  <c r="H174" i="17"/>
  <c r="H175" i="17"/>
  <c r="H176" i="17"/>
  <c r="H177" i="17"/>
  <c r="H178" i="17"/>
  <c r="H179" i="17"/>
  <c r="H180" i="17"/>
  <c r="N152" i="17"/>
  <c r="N153" i="17"/>
  <c r="N154" i="17"/>
  <c r="N155" i="17"/>
  <c r="N156" i="17"/>
  <c r="N157" i="17"/>
  <c r="N158" i="17"/>
  <c r="N159" i="17"/>
  <c r="N160" i="17"/>
  <c r="N161" i="17"/>
  <c r="N162" i="17"/>
  <c r="N163" i="17"/>
  <c r="N164" i="17"/>
  <c r="N165" i="17"/>
  <c r="N166" i="17"/>
  <c r="N167" i="17"/>
  <c r="N168" i="17"/>
  <c r="N169" i="17"/>
  <c r="N170" i="17"/>
  <c r="N171" i="17"/>
  <c r="N172" i="17"/>
  <c r="N173" i="17"/>
  <c r="N174" i="17"/>
  <c r="N175" i="17"/>
  <c r="N176" i="17"/>
  <c r="N177" i="17"/>
  <c r="N178" i="17"/>
  <c r="N179" i="17"/>
  <c r="N180" i="17"/>
  <c r="N181" i="17"/>
  <c r="N151" i="17"/>
  <c r="H151" i="17"/>
  <c r="B151" i="17"/>
  <c r="N105" i="17"/>
  <c r="H105" i="17"/>
  <c r="B105" i="17"/>
  <c r="B57" i="17"/>
  <c r="N57" i="17"/>
  <c r="H57" i="17"/>
  <c r="D54" i="15"/>
  <c r="J2" i="15"/>
  <c r="P182" i="17"/>
  <c r="J2" i="14"/>
  <c r="J181" i="17"/>
  <c r="J2" i="13"/>
  <c r="D182" i="17"/>
  <c r="J2" i="12"/>
  <c r="P135" i="17"/>
  <c r="J2" i="11"/>
  <c r="J136" i="17"/>
  <c r="E54" i="16"/>
  <c r="J2" i="16"/>
  <c r="D136" i="17"/>
  <c r="J2" i="8"/>
  <c r="P87" i="17"/>
  <c r="J2" i="7"/>
  <c r="J88" i="17"/>
  <c r="D54" i="6"/>
  <c r="J2" i="6"/>
  <c r="D87" i="17"/>
  <c r="J2" i="5"/>
  <c r="P46" i="17"/>
  <c r="J2" i="4"/>
  <c r="J43" i="17"/>
  <c r="H19" i="1"/>
  <c r="I19" i="1"/>
  <c r="J19" i="1"/>
  <c r="D25" i="1"/>
  <c r="J2" i="1"/>
  <c r="D46" i="17"/>
  <c r="M6" i="17"/>
  <c r="N16" i="17"/>
  <c r="N17" i="17"/>
  <c r="N18" i="17"/>
  <c r="N19" i="17"/>
  <c r="N20" i="17"/>
  <c r="N21" i="17"/>
  <c r="N22" i="17"/>
  <c r="N23" i="17"/>
  <c r="N24" i="17"/>
  <c r="N25" i="17"/>
  <c r="N26" i="17"/>
  <c r="N27" i="17"/>
  <c r="N28" i="17"/>
  <c r="N29" i="17"/>
  <c r="N30" i="17"/>
  <c r="N31" i="17"/>
  <c r="N32" i="17"/>
  <c r="N33" i="17"/>
  <c r="N34" i="17"/>
  <c r="N35" i="17"/>
  <c r="N36" i="17"/>
  <c r="N37" i="17"/>
  <c r="N38" i="17"/>
  <c r="N39" i="17"/>
  <c r="N40" i="17"/>
  <c r="N41" i="17"/>
  <c r="N42" i="17"/>
  <c r="N43" i="17"/>
  <c r="N44" i="17"/>
  <c r="N45" i="17"/>
  <c r="N15" i="17"/>
  <c r="B16" i="17"/>
  <c r="B17" i="17"/>
  <c r="B18" i="17"/>
  <c r="B19" i="17"/>
  <c r="B20" i="17"/>
  <c r="B21" i="17"/>
  <c r="B22" i="17"/>
  <c r="B23" i="17"/>
  <c r="B24" i="17"/>
  <c r="B25" i="17"/>
  <c r="B26" i="17"/>
  <c r="B27" i="17"/>
  <c r="B28" i="17"/>
  <c r="B29" i="17"/>
  <c r="B30" i="17"/>
  <c r="B31" i="17"/>
  <c r="B32" i="17"/>
  <c r="B33" i="17"/>
  <c r="B34" i="17"/>
  <c r="B35" i="17"/>
  <c r="B36" i="17"/>
  <c r="B37" i="17"/>
  <c r="B38" i="17"/>
  <c r="B39" i="17"/>
  <c r="B40" i="17"/>
  <c r="B41" i="17"/>
  <c r="B42" i="17"/>
  <c r="B43" i="17"/>
  <c r="B44" i="17"/>
  <c r="B45" i="17"/>
  <c r="B15" i="17"/>
  <c r="H16" i="17"/>
  <c r="H17" i="17"/>
  <c r="H18" i="17"/>
  <c r="H19" i="17"/>
  <c r="H20" i="17"/>
  <c r="H21" i="17"/>
  <c r="H22" i="17"/>
  <c r="H23" i="17"/>
  <c r="H24" i="17"/>
  <c r="H25" i="17"/>
  <c r="H26" i="17"/>
  <c r="H27" i="17"/>
  <c r="H28" i="17"/>
  <c r="H29" i="17"/>
  <c r="H30" i="17"/>
  <c r="H31" i="17"/>
  <c r="H32" i="17"/>
  <c r="H33" i="17"/>
  <c r="H34" i="17"/>
  <c r="H35" i="17"/>
  <c r="H36" i="17"/>
  <c r="H37" i="17"/>
  <c r="H38" i="17"/>
  <c r="H39" i="17"/>
  <c r="H40" i="17"/>
  <c r="H41" i="17"/>
  <c r="H42" i="17"/>
  <c r="H15" i="17"/>
  <c r="D18" i="1"/>
  <c r="F54" i="16"/>
  <c r="D54" i="16"/>
  <c r="F53" i="16"/>
  <c r="E53" i="16"/>
  <c r="D53" i="16"/>
  <c r="D49" i="16" a="1"/>
  <c r="D49" i="16"/>
  <c r="I47" i="16"/>
  <c r="H47" i="16"/>
  <c r="G47" i="16"/>
  <c r="F47" i="16"/>
  <c r="E47" i="16"/>
  <c r="D47" i="16"/>
  <c r="I46" i="16"/>
  <c r="H46" i="16"/>
  <c r="G46" i="16"/>
  <c r="F46" i="16"/>
  <c r="E46" i="16"/>
  <c r="D46" i="16"/>
  <c r="D42" i="16" a="1"/>
  <c r="D42" i="16"/>
  <c r="J40" i="16"/>
  <c r="I40" i="16"/>
  <c r="H40" i="16"/>
  <c r="G40" i="16"/>
  <c r="F40" i="16"/>
  <c r="E40" i="16"/>
  <c r="D40" i="16"/>
  <c r="J39" i="16"/>
  <c r="I39" i="16"/>
  <c r="H39" i="16"/>
  <c r="G39" i="16"/>
  <c r="F39" i="16"/>
  <c r="E39" i="16"/>
  <c r="D39" i="16"/>
  <c r="D35" i="16" a="1"/>
  <c r="D35" i="16"/>
  <c r="J33" i="16"/>
  <c r="I33" i="16"/>
  <c r="H33" i="16"/>
  <c r="G33" i="16"/>
  <c r="F33" i="16"/>
  <c r="E33" i="16"/>
  <c r="D33" i="16"/>
  <c r="J32" i="16"/>
  <c r="I32" i="16"/>
  <c r="H32" i="16"/>
  <c r="G32" i="16"/>
  <c r="F32" i="16"/>
  <c r="E32" i="16"/>
  <c r="D32" i="16"/>
  <c r="D28" i="16" a="1"/>
  <c r="D28" i="16"/>
  <c r="J26" i="16"/>
  <c r="I26" i="16"/>
  <c r="H26" i="16"/>
  <c r="G26" i="16"/>
  <c r="F26" i="16"/>
  <c r="E26" i="16"/>
  <c r="D26" i="16"/>
  <c r="J25" i="16"/>
  <c r="I25" i="16"/>
  <c r="H25" i="16"/>
  <c r="G25" i="16"/>
  <c r="F25" i="16"/>
  <c r="E25" i="16"/>
  <c r="D21" i="16" a="1"/>
  <c r="D21" i="16"/>
  <c r="I19" i="16"/>
  <c r="H19" i="16"/>
  <c r="G19" i="16"/>
  <c r="F19" i="16"/>
  <c r="E19" i="16"/>
  <c r="D14" i="16" a="1"/>
  <c r="D14" i="16"/>
  <c r="D7" i="16" a="1"/>
  <c r="D7" i="16"/>
  <c r="I46" i="14"/>
  <c r="I47" i="14"/>
  <c r="G46" i="13"/>
  <c r="I46" i="11"/>
  <c r="G46" i="1"/>
  <c r="G46" i="4"/>
  <c r="D49" i="15" a="1"/>
  <c r="D49" i="15"/>
  <c r="I47" i="15"/>
  <c r="H47" i="15"/>
  <c r="G47" i="15"/>
  <c r="F47" i="15"/>
  <c r="E47" i="15"/>
  <c r="D47" i="15"/>
  <c r="I46" i="15"/>
  <c r="H46" i="15"/>
  <c r="G46" i="15"/>
  <c r="F46" i="15"/>
  <c r="E46" i="15"/>
  <c r="D46" i="15"/>
  <c r="D42" i="15" a="1"/>
  <c r="D42" i="15"/>
  <c r="J40" i="15"/>
  <c r="I40" i="15"/>
  <c r="H40" i="15"/>
  <c r="G40" i="15"/>
  <c r="F40" i="15"/>
  <c r="E40" i="15"/>
  <c r="D40" i="15"/>
  <c r="J39" i="15"/>
  <c r="I39" i="15"/>
  <c r="H39" i="15"/>
  <c r="G39" i="15"/>
  <c r="F39" i="15"/>
  <c r="E39" i="15"/>
  <c r="D39" i="15"/>
  <c r="D35" i="15" a="1"/>
  <c r="D35" i="15"/>
  <c r="J33" i="15"/>
  <c r="I33" i="15"/>
  <c r="H33" i="15"/>
  <c r="G33" i="15"/>
  <c r="F33" i="15"/>
  <c r="E33" i="15"/>
  <c r="D33" i="15"/>
  <c r="J32" i="15"/>
  <c r="I32" i="15"/>
  <c r="H32" i="15"/>
  <c r="G32" i="15"/>
  <c r="F32" i="15"/>
  <c r="E32" i="15"/>
  <c r="D32" i="15"/>
  <c r="D28" i="15" a="1"/>
  <c r="D28" i="15"/>
  <c r="J26" i="15"/>
  <c r="I26" i="15"/>
  <c r="H26" i="15"/>
  <c r="G26" i="15"/>
  <c r="F26" i="15"/>
  <c r="E26" i="15"/>
  <c r="D26" i="15"/>
  <c r="J25" i="15"/>
  <c r="I25" i="15"/>
  <c r="H25" i="15"/>
  <c r="G25" i="15"/>
  <c r="F25" i="15"/>
  <c r="E25" i="15"/>
  <c r="D25" i="15"/>
  <c r="D21" i="15" a="1"/>
  <c r="D21" i="15"/>
  <c r="H19" i="15"/>
  <c r="J19" i="15"/>
  <c r="D14" i="15" a="1"/>
  <c r="D14" i="15"/>
  <c r="D7" i="15" a="1"/>
  <c r="D7" i="15"/>
  <c r="G47" i="14"/>
  <c r="F47" i="14"/>
  <c r="E47" i="14"/>
  <c r="D47" i="14"/>
  <c r="H46" i="14"/>
  <c r="G46" i="14"/>
  <c r="F46" i="14"/>
  <c r="E46" i="14"/>
  <c r="D46" i="14"/>
  <c r="D42" i="14" a="1"/>
  <c r="D42" i="14"/>
  <c r="J40" i="14"/>
  <c r="I40" i="14"/>
  <c r="H40" i="14"/>
  <c r="G40" i="14"/>
  <c r="F40" i="14"/>
  <c r="E40" i="14"/>
  <c r="D40" i="14"/>
  <c r="J39" i="14"/>
  <c r="I39" i="14"/>
  <c r="H39" i="14"/>
  <c r="G39" i="14"/>
  <c r="F39" i="14"/>
  <c r="E39" i="14"/>
  <c r="D39" i="14"/>
  <c r="D35" i="14" a="1"/>
  <c r="D35" i="14"/>
  <c r="J33" i="14"/>
  <c r="I33" i="14"/>
  <c r="H33" i="14"/>
  <c r="G33" i="14"/>
  <c r="F33" i="14"/>
  <c r="E33" i="14"/>
  <c r="D33" i="14"/>
  <c r="J32" i="14"/>
  <c r="I32" i="14"/>
  <c r="H32" i="14"/>
  <c r="G32" i="14"/>
  <c r="F32" i="14"/>
  <c r="E32" i="14"/>
  <c r="D32" i="14"/>
  <c r="D28" i="14" a="1"/>
  <c r="D28" i="14"/>
  <c r="J26" i="14"/>
  <c r="I26" i="14"/>
  <c r="H26" i="14"/>
  <c r="G26" i="14"/>
  <c r="F26" i="14"/>
  <c r="E26" i="14"/>
  <c r="D26" i="14"/>
  <c r="J25" i="14"/>
  <c r="I25" i="14"/>
  <c r="H25" i="14"/>
  <c r="G25" i="14"/>
  <c r="F25" i="14"/>
  <c r="E25" i="14"/>
  <c r="D25" i="14"/>
  <c r="D21" i="14" a="1"/>
  <c r="D21" i="14"/>
  <c r="J19" i="14"/>
  <c r="I19" i="14"/>
  <c r="H19" i="14"/>
  <c r="D14" i="14" a="1"/>
  <c r="D14" i="14"/>
  <c r="D7" i="14" a="1"/>
  <c r="D7" i="14"/>
  <c r="H47" i="13"/>
  <c r="G47" i="13"/>
  <c r="E47" i="13"/>
  <c r="D47" i="13"/>
  <c r="H46" i="13"/>
  <c r="F46" i="13"/>
  <c r="E46" i="13"/>
  <c r="D46" i="13"/>
  <c r="D42" i="13" a="1"/>
  <c r="D42" i="13"/>
  <c r="J40" i="13"/>
  <c r="I40" i="13"/>
  <c r="H40" i="13"/>
  <c r="G40" i="13"/>
  <c r="F40" i="13"/>
  <c r="E40" i="13"/>
  <c r="D40" i="13"/>
  <c r="J39" i="13"/>
  <c r="I39" i="13"/>
  <c r="H39" i="13"/>
  <c r="G39" i="13"/>
  <c r="F39" i="13"/>
  <c r="E39" i="13"/>
  <c r="D39" i="13"/>
  <c r="D35" i="13" a="1"/>
  <c r="D35" i="13"/>
  <c r="J33" i="13"/>
  <c r="I33" i="13"/>
  <c r="H33" i="13"/>
  <c r="G33" i="13"/>
  <c r="F33" i="13"/>
  <c r="E33" i="13"/>
  <c r="D33" i="13"/>
  <c r="J32" i="13"/>
  <c r="I32" i="13"/>
  <c r="H32" i="13"/>
  <c r="G32" i="13"/>
  <c r="F32" i="13"/>
  <c r="E32" i="13"/>
  <c r="D32" i="13"/>
  <c r="D28" i="13" a="1"/>
  <c r="D28" i="13"/>
  <c r="J26" i="13"/>
  <c r="I26" i="13"/>
  <c r="H26" i="13"/>
  <c r="G26" i="13"/>
  <c r="F26" i="13"/>
  <c r="E26" i="13"/>
  <c r="D26" i="13"/>
  <c r="J25" i="13"/>
  <c r="I25" i="13"/>
  <c r="H25" i="13"/>
  <c r="G25" i="13"/>
  <c r="F25" i="13"/>
  <c r="E25" i="13"/>
  <c r="D25" i="13"/>
  <c r="D21" i="13" a="1"/>
  <c r="D21" i="13"/>
  <c r="J19" i="13"/>
  <c r="I19" i="13"/>
  <c r="H19" i="13"/>
  <c r="G19" i="13"/>
  <c r="F19" i="13"/>
  <c r="E19" i="13"/>
  <c r="D14" i="13" a="1"/>
  <c r="D14" i="13"/>
  <c r="D7" i="13" a="1"/>
  <c r="D7" i="13"/>
  <c r="I47" i="12"/>
  <c r="H47" i="12"/>
  <c r="G47" i="12"/>
  <c r="F47" i="12"/>
  <c r="E47" i="12"/>
  <c r="D47" i="12"/>
  <c r="J46" i="12"/>
  <c r="I46" i="12"/>
  <c r="H46" i="12"/>
  <c r="G46" i="12"/>
  <c r="F46" i="12"/>
  <c r="E46" i="12"/>
  <c r="D46" i="12"/>
  <c r="D42" i="12" a="1"/>
  <c r="D42" i="12"/>
  <c r="J40" i="12"/>
  <c r="I40" i="12"/>
  <c r="H40" i="12"/>
  <c r="G40" i="12"/>
  <c r="F40" i="12"/>
  <c r="E40" i="12"/>
  <c r="D40" i="12"/>
  <c r="J39" i="12"/>
  <c r="I39" i="12"/>
  <c r="H39" i="12"/>
  <c r="G39" i="12"/>
  <c r="F39" i="12"/>
  <c r="E39" i="12"/>
  <c r="D39" i="12"/>
  <c r="D35" i="12" a="1"/>
  <c r="D35" i="12"/>
  <c r="J33" i="12"/>
  <c r="I33" i="12"/>
  <c r="H33" i="12"/>
  <c r="G33" i="12"/>
  <c r="F33" i="12"/>
  <c r="E33" i="12"/>
  <c r="D33" i="12"/>
  <c r="J32" i="12"/>
  <c r="I32" i="12"/>
  <c r="H32" i="12"/>
  <c r="G32" i="12"/>
  <c r="F32" i="12"/>
  <c r="E32" i="12"/>
  <c r="D32" i="12"/>
  <c r="D28" i="12" a="1"/>
  <c r="D28" i="12"/>
  <c r="J26" i="12"/>
  <c r="I26" i="12"/>
  <c r="H26" i="12"/>
  <c r="G26" i="12"/>
  <c r="F26" i="12"/>
  <c r="E26" i="12"/>
  <c r="D26" i="12"/>
  <c r="J25" i="12"/>
  <c r="I25" i="12"/>
  <c r="H25" i="12"/>
  <c r="G25" i="12"/>
  <c r="F25" i="12"/>
  <c r="E25" i="12"/>
  <c r="D25" i="12"/>
  <c r="D21" i="12" a="1"/>
  <c r="D21" i="12"/>
  <c r="J19" i="12"/>
  <c r="H19" i="12"/>
  <c r="D14" i="12" a="1"/>
  <c r="D14" i="12"/>
  <c r="D7" i="12" a="1"/>
  <c r="D7" i="12"/>
  <c r="J47" i="11"/>
  <c r="I47" i="11"/>
  <c r="G47" i="11"/>
  <c r="F47" i="11"/>
  <c r="E47" i="11"/>
  <c r="D47" i="11"/>
  <c r="J46" i="11"/>
  <c r="H46" i="11"/>
  <c r="G46" i="11"/>
  <c r="F46" i="11"/>
  <c r="E46" i="11"/>
  <c r="D46" i="11"/>
  <c r="D42" i="11" a="1"/>
  <c r="D42" i="11"/>
  <c r="J40" i="11"/>
  <c r="I40" i="11"/>
  <c r="H40" i="11"/>
  <c r="G40" i="11"/>
  <c r="F40" i="11"/>
  <c r="E40" i="11"/>
  <c r="D40" i="11"/>
  <c r="J39" i="11"/>
  <c r="I39" i="11"/>
  <c r="H39" i="11"/>
  <c r="G39" i="11"/>
  <c r="F39" i="11"/>
  <c r="E39" i="11"/>
  <c r="D39" i="11"/>
  <c r="D35" i="11" a="1"/>
  <c r="D35" i="11"/>
  <c r="J33" i="11"/>
  <c r="I33" i="11"/>
  <c r="H33" i="11"/>
  <c r="G33" i="11"/>
  <c r="F33" i="11"/>
  <c r="E33" i="11"/>
  <c r="D33" i="11"/>
  <c r="J32" i="11"/>
  <c r="I32" i="11"/>
  <c r="H32" i="11"/>
  <c r="G32" i="11"/>
  <c r="F32" i="11"/>
  <c r="E32" i="11"/>
  <c r="D32" i="11"/>
  <c r="D28" i="11" a="1"/>
  <c r="D28" i="11"/>
  <c r="J26" i="11"/>
  <c r="I26" i="11"/>
  <c r="H26" i="11"/>
  <c r="G26" i="11"/>
  <c r="F26" i="11"/>
  <c r="E26" i="11"/>
  <c r="D26" i="11"/>
  <c r="J25" i="11"/>
  <c r="I25" i="11"/>
  <c r="H25" i="11"/>
  <c r="G25" i="11"/>
  <c r="F25" i="11"/>
  <c r="E25" i="11"/>
  <c r="D25" i="11"/>
  <c r="D21" i="11" a="1"/>
  <c r="D21" i="11"/>
  <c r="J19" i="11"/>
  <c r="I19" i="11"/>
  <c r="H19" i="11"/>
  <c r="G19" i="11"/>
  <c r="D14" i="11" a="1"/>
  <c r="D14" i="11"/>
  <c r="D7" i="11" a="1"/>
  <c r="D7" i="11"/>
  <c r="J52" i="10"/>
  <c r="J55" i="10"/>
  <c r="I52" i="10"/>
  <c r="I55" i="10"/>
  <c r="H52" i="10"/>
  <c r="H55" i="10"/>
  <c r="G52" i="10"/>
  <c r="G55" i="10"/>
  <c r="F52" i="10"/>
  <c r="F55" i="10"/>
  <c r="E52" i="10"/>
  <c r="E55" i="10"/>
  <c r="D52" i="10"/>
  <c r="D55" i="10"/>
  <c r="J54" i="10"/>
  <c r="I54" i="10"/>
  <c r="H54" i="10"/>
  <c r="G54" i="10"/>
  <c r="F54" i="10"/>
  <c r="E54" i="10"/>
  <c r="D54" i="10"/>
  <c r="J53" i="10"/>
  <c r="I53" i="10"/>
  <c r="H53" i="10"/>
  <c r="G53" i="10"/>
  <c r="F53" i="10"/>
  <c r="E53" i="10"/>
  <c r="D53" i="10"/>
  <c r="D49" i="10" a="1"/>
  <c r="D49" i="10"/>
  <c r="J48" i="10"/>
  <c r="I45" i="10"/>
  <c r="I48" i="10"/>
  <c r="H45" i="10"/>
  <c r="H48" i="10"/>
  <c r="G45" i="10"/>
  <c r="G48" i="10"/>
  <c r="F45" i="10"/>
  <c r="F48" i="10"/>
  <c r="E45" i="10"/>
  <c r="E48" i="10"/>
  <c r="D45" i="10"/>
  <c r="D48" i="10"/>
  <c r="J47" i="10"/>
  <c r="I47" i="10"/>
  <c r="H47" i="10"/>
  <c r="G47" i="10"/>
  <c r="F47" i="10"/>
  <c r="E47" i="10"/>
  <c r="D47" i="10"/>
  <c r="J46" i="10"/>
  <c r="I46" i="10"/>
  <c r="H46" i="10"/>
  <c r="G46" i="10"/>
  <c r="F46" i="10"/>
  <c r="E46" i="10"/>
  <c r="D46" i="10"/>
  <c r="D42" i="10" a="1"/>
  <c r="D42" i="10"/>
  <c r="J38" i="10"/>
  <c r="J41" i="10"/>
  <c r="I38" i="10"/>
  <c r="I41" i="10"/>
  <c r="H38" i="10"/>
  <c r="H41" i="10"/>
  <c r="G38" i="10"/>
  <c r="G41" i="10"/>
  <c r="F38" i="10"/>
  <c r="F41" i="10"/>
  <c r="E38" i="10"/>
  <c r="E41" i="10"/>
  <c r="D38" i="10"/>
  <c r="D41" i="10"/>
  <c r="J40" i="10"/>
  <c r="I40" i="10"/>
  <c r="H40" i="10"/>
  <c r="G40" i="10"/>
  <c r="F40" i="10"/>
  <c r="E40" i="10"/>
  <c r="D40" i="10"/>
  <c r="J39" i="10"/>
  <c r="I39" i="10"/>
  <c r="H39" i="10"/>
  <c r="G39" i="10"/>
  <c r="F39" i="10"/>
  <c r="E39" i="10"/>
  <c r="D39" i="10"/>
  <c r="D35" i="10" a="1"/>
  <c r="D35" i="10"/>
  <c r="J31" i="10"/>
  <c r="J34" i="10"/>
  <c r="I31" i="10"/>
  <c r="I34" i="10"/>
  <c r="H31" i="10"/>
  <c r="H34" i="10"/>
  <c r="G31" i="10"/>
  <c r="G34" i="10"/>
  <c r="F31" i="10"/>
  <c r="F34" i="10"/>
  <c r="E31" i="10"/>
  <c r="E34" i="10"/>
  <c r="D31" i="10"/>
  <c r="D34" i="10"/>
  <c r="J33" i="10"/>
  <c r="I33" i="10"/>
  <c r="H33" i="10"/>
  <c r="G33" i="10"/>
  <c r="F33" i="10"/>
  <c r="E33" i="10"/>
  <c r="D33" i="10"/>
  <c r="J32" i="10"/>
  <c r="I32" i="10"/>
  <c r="H32" i="10"/>
  <c r="G32" i="10"/>
  <c r="F32" i="10"/>
  <c r="E32" i="10"/>
  <c r="D32" i="10"/>
  <c r="D28" i="10" a="1"/>
  <c r="D28" i="10"/>
  <c r="J24" i="10"/>
  <c r="J27" i="10"/>
  <c r="I24" i="10"/>
  <c r="I27" i="10"/>
  <c r="H24" i="10"/>
  <c r="H27" i="10"/>
  <c r="G24" i="10"/>
  <c r="G27" i="10"/>
  <c r="F24" i="10"/>
  <c r="F27" i="10"/>
  <c r="E24" i="10"/>
  <c r="E27" i="10"/>
  <c r="D24" i="10"/>
  <c r="D27" i="10"/>
  <c r="J26" i="10"/>
  <c r="I26" i="10"/>
  <c r="H26" i="10"/>
  <c r="G26" i="10"/>
  <c r="F26" i="10"/>
  <c r="E26" i="10"/>
  <c r="D26" i="10"/>
  <c r="J25" i="10"/>
  <c r="I25" i="10"/>
  <c r="H25" i="10"/>
  <c r="G25" i="10"/>
  <c r="F25" i="10"/>
  <c r="E25" i="10"/>
  <c r="D25" i="10"/>
  <c r="D21" i="10" a="1"/>
  <c r="D21" i="10"/>
  <c r="J17" i="10"/>
  <c r="J20" i="10"/>
  <c r="I17" i="10"/>
  <c r="I20" i="10"/>
  <c r="H17" i="10"/>
  <c r="H20" i="10"/>
  <c r="G17" i="10"/>
  <c r="G20" i="10"/>
  <c r="F17" i="10"/>
  <c r="F20" i="10"/>
  <c r="E17" i="10"/>
  <c r="E20" i="10"/>
  <c r="J19" i="10"/>
  <c r="I19" i="10"/>
  <c r="H19" i="10"/>
  <c r="G19" i="10"/>
  <c r="F19" i="10"/>
  <c r="E19" i="10"/>
  <c r="J18" i="10"/>
  <c r="I18" i="10"/>
  <c r="H18" i="10"/>
  <c r="G18" i="10"/>
  <c r="F18" i="10"/>
  <c r="E18" i="10"/>
  <c r="D17" i="10"/>
  <c r="D14" i="10" a="1"/>
  <c r="D14" i="10"/>
  <c r="D7" i="10" a="1"/>
  <c r="D7" i="10"/>
  <c r="J2" i="10"/>
  <c r="J47" i="8"/>
  <c r="H47" i="8"/>
  <c r="G47" i="8"/>
  <c r="F47" i="8"/>
  <c r="E47" i="8"/>
  <c r="D47" i="8"/>
  <c r="J46" i="8"/>
  <c r="I46" i="8"/>
  <c r="H46" i="8"/>
  <c r="G46" i="8"/>
  <c r="F46" i="8"/>
  <c r="E46" i="8"/>
  <c r="D46" i="8"/>
  <c r="D42" i="8" a="1"/>
  <c r="D42" i="8"/>
  <c r="J40" i="8"/>
  <c r="I40" i="8"/>
  <c r="H40" i="8"/>
  <c r="G40" i="8"/>
  <c r="F40" i="8"/>
  <c r="E40" i="8"/>
  <c r="D40" i="8"/>
  <c r="J39" i="8"/>
  <c r="I39" i="8"/>
  <c r="H39" i="8"/>
  <c r="G39" i="8"/>
  <c r="F39" i="8"/>
  <c r="E39" i="8"/>
  <c r="D39" i="8"/>
  <c r="D35" i="8" a="1"/>
  <c r="D35" i="8"/>
  <c r="J33" i="8"/>
  <c r="I33" i="8"/>
  <c r="H33" i="8"/>
  <c r="G33" i="8"/>
  <c r="F33" i="8"/>
  <c r="E33" i="8"/>
  <c r="D33" i="8"/>
  <c r="J32" i="8"/>
  <c r="I32" i="8"/>
  <c r="H32" i="8"/>
  <c r="G32" i="8"/>
  <c r="F32" i="8"/>
  <c r="E32" i="8"/>
  <c r="D32" i="8"/>
  <c r="D28" i="8" a="1"/>
  <c r="D28" i="8"/>
  <c r="J26" i="8"/>
  <c r="I26" i="8"/>
  <c r="H26" i="8"/>
  <c r="G26" i="8"/>
  <c r="F26" i="8"/>
  <c r="E26" i="8"/>
  <c r="D26" i="8"/>
  <c r="J25" i="8"/>
  <c r="I25" i="8"/>
  <c r="H25" i="8"/>
  <c r="G25" i="8"/>
  <c r="F25" i="8"/>
  <c r="E25" i="8"/>
  <c r="D25" i="8"/>
  <c r="D21" i="8" a="1"/>
  <c r="D21" i="8"/>
  <c r="J19" i="8"/>
  <c r="I19" i="8"/>
  <c r="G19" i="8"/>
  <c r="D14" i="8" a="1"/>
  <c r="D14" i="8"/>
  <c r="D7" i="8" a="1"/>
  <c r="D7" i="8"/>
  <c r="J47" i="7"/>
  <c r="I47" i="7"/>
  <c r="H47" i="7"/>
  <c r="F47" i="7"/>
  <c r="E47" i="7"/>
  <c r="D47" i="7"/>
  <c r="J46" i="7"/>
  <c r="I46" i="7"/>
  <c r="H46" i="7"/>
  <c r="G46" i="7"/>
  <c r="F46" i="7"/>
  <c r="E46" i="7"/>
  <c r="D46" i="7"/>
  <c r="D42" i="7" a="1"/>
  <c r="D42" i="7"/>
  <c r="J40" i="7"/>
  <c r="I40" i="7"/>
  <c r="H40" i="7"/>
  <c r="G40" i="7"/>
  <c r="F40" i="7"/>
  <c r="E40" i="7"/>
  <c r="D40" i="7"/>
  <c r="J39" i="7"/>
  <c r="I39" i="7"/>
  <c r="H39" i="7"/>
  <c r="G39" i="7"/>
  <c r="F39" i="7"/>
  <c r="E39" i="7"/>
  <c r="D39" i="7"/>
  <c r="D35" i="7" a="1"/>
  <c r="D35" i="7"/>
  <c r="J33" i="7"/>
  <c r="I33" i="7"/>
  <c r="H33" i="7"/>
  <c r="G33" i="7"/>
  <c r="F33" i="7"/>
  <c r="E33" i="7"/>
  <c r="D33" i="7"/>
  <c r="J32" i="7"/>
  <c r="I32" i="7"/>
  <c r="H32" i="7"/>
  <c r="G32" i="7"/>
  <c r="F32" i="7"/>
  <c r="E32" i="7"/>
  <c r="D32" i="7"/>
  <c r="D28" i="7" a="1"/>
  <c r="D28" i="7"/>
  <c r="J26" i="7"/>
  <c r="I26" i="7"/>
  <c r="H26" i="7"/>
  <c r="G26" i="7"/>
  <c r="F26" i="7"/>
  <c r="E26" i="7"/>
  <c r="D26" i="7"/>
  <c r="J25" i="7"/>
  <c r="I25" i="7"/>
  <c r="H25" i="7"/>
  <c r="G25" i="7"/>
  <c r="F25" i="7"/>
  <c r="E25" i="7"/>
  <c r="D25" i="7"/>
  <c r="D21" i="7" a="1"/>
  <c r="D21" i="7"/>
  <c r="J19" i="7"/>
  <c r="I19" i="7"/>
  <c r="H19" i="7"/>
  <c r="G19" i="7"/>
  <c r="F19" i="7"/>
  <c r="D14" i="7" a="1"/>
  <c r="D14" i="7"/>
  <c r="D7" i="7" a="1"/>
  <c r="D7" i="7"/>
  <c r="E53" i="6"/>
  <c r="J54" i="6"/>
  <c r="I54" i="6"/>
  <c r="H54" i="6"/>
  <c r="G54" i="6"/>
  <c r="F54" i="6"/>
  <c r="E54" i="6"/>
  <c r="J53" i="6"/>
  <c r="I53" i="6"/>
  <c r="H53" i="6"/>
  <c r="G53" i="6"/>
  <c r="F53" i="6"/>
  <c r="D53" i="6"/>
  <c r="D49" i="6" a="1"/>
  <c r="D49" i="6"/>
  <c r="J47" i="6"/>
  <c r="I47" i="6"/>
  <c r="H47" i="6"/>
  <c r="G47" i="6"/>
  <c r="F47" i="6"/>
  <c r="E47" i="6"/>
  <c r="D47" i="6"/>
  <c r="J46" i="6"/>
  <c r="I46" i="6"/>
  <c r="H46" i="6"/>
  <c r="G46" i="6"/>
  <c r="F46" i="6"/>
  <c r="E46" i="6"/>
  <c r="D46" i="6"/>
  <c r="D42" i="6" a="1"/>
  <c r="D42" i="6"/>
  <c r="J40" i="6"/>
  <c r="I40" i="6"/>
  <c r="H40" i="6"/>
  <c r="G40" i="6"/>
  <c r="F40" i="6"/>
  <c r="E40" i="6"/>
  <c r="D40" i="6"/>
  <c r="J39" i="6"/>
  <c r="I39" i="6"/>
  <c r="H39" i="6"/>
  <c r="G39" i="6"/>
  <c r="F39" i="6"/>
  <c r="E39" i="6"/>
  <c r="D39" i="6"/>
  <c r="D35" i="6" a="1"/>
  <c r="D35" i="6"/>
  <c r="J33" i="6"/>
  <c r="I33" i="6"/>
  <c r="H33" i="6"/>
  <c r="G33" i="6"/>
  <c r="F33" i="6"/>
  <c r="E33" i="6"/>
  <c r="D33" i="6"/>
  <c r="J32" i="6"/>
  <c r="I32" i="6"/>
  <c r="H32" i="6"/>
  <c r="G32" i="6"/>
  <c r="F32" i="6"/>
  <c r="E32" i="6"/>
  <c r="D32" i="6"/>
  <c r="D28" i="6" a="1"/>
  <c r="D28" i="6"/>
  <c r="J26" i="6"/>
  <c r="I26" i="6"/>
  <c r="H26" i="6"/>
  <c r="G26" i="6"/>
  <c r="F26" i="6"/>
  <c r="E26" i="6"/>
  <c r="D26" i="6"/>
  <c r="J25" i="6"/>
  <c r="I25" i="6"/>
  <c r="H25" i="6"/>
  <c r="G25" i="6"/>
  <c r="F25" i="6"/>
  <c r="E25" i="6"/>
  <c r="D21" i="6" a="1"/>
  <c r="D21" i="6"/>
  <c r="D14" i="6" a="1"/>
  <c r="D14" i="6"/>
  <c r="D7" i="6" a="1"/>
  <c r="D7" i="6"/>
  <c r="J47" i="5"/>
  <c r="H47" i="5"/>
  <c r="G47" i="5"/>
  <c r="F47" i="5"/>
  <c r="E47" i="5"/>
  <c r="D47" i="5"/>
  <c r="J46" i="5"/>
  <c r="I46" i="5"/>
  <c r="H46" i="5"/>
  <c r="G46" i="5"/>
  <c r="F46" i="5"/>
  <c r="E46" i="5"/>
  <c r="D46" i="5"/>
  <c r="D42" i="5" a="1"/>
  <c r="D42" i="5"/>
  <c r="J40" i="5"/>
  <c r="I40" i="5"/>
  <c r="H40" i="5"/>
  <c r="G40" i="5"/>
  <c r="F40" i="5"/>
  <c r="E40" i="5"/>
  <c r="D40" i="5"/>
  <c r="J39" i="5"/>
  <c r="I39" i="5"/>
  <c r="H39" i="5"/>
  <c r="G39" i="5"/>
  <c r="F39" i="5"/>
  <c r="E39" i="5"/>
  <c r="D39" i="5"/>
  <c r="D35" i="5" a="1"/>
  <c r="D35" i="5"/>
  <c r="J33" i="5"/>
  <c r="I33" i="5"/>
  <c r="H33" i="5"/>
  <c r="G33" i="5"/>
  <c r="F33" i="5"/>
  <c r="E33" i="5"/>
  <c r="D33" i="5"/>
  <c r="J32" i="5"/>
  <c r="I32" i="5"/>
  <c r="H32" i="5"/>
  <c r="G32" i="5"/>
  <c r="F32" i="5"/>
  <c r="E32" i="5"/>
  <c r="D32" i="5"/>
  <c r="D28" i="5" a="1"/>
  <c r="D28" i="5"/>
  <c r="J26" i="5"/>
  <c r="I26" i="5"/>
  <c r="H26" i="5"/>
  <c r="G26" i="5"/>
  <c r="F26" i="5"/>
  <c r="E26" i="5"/>
  <c r="D26" i="5"/>
  <c r="J25" i="5"/>
  <c r="I25" i="5"/>
  <c r="H25" i="5"/>
  <c r="G25" i="5"/>
  <c r="F25" i="5"/>
  <c r="E25" i="5"/>
  <c r="D25" i="5"/>
  <c r="D21" i="5" a="1"/>
  <c r="D21" i="5"/>
  <c r="J19" i="5"/>
  <c r="I19" i="5"/>
  <c r="H19" i="5"/>
  <c r="F19" i="5"/>
  <c r="D14" i="5" a="1"/>
  <c r="D14" i="5"/>
  <c r="D7" i="5" a="1"/>
  <c r="D7" i="5"/>
  <c r="J47" i="4"/>
  <c r="I47" i="4"/>
  <c r="H47" i="4"/>
  <c r="G47" i="4"/>
  <c r="E47" i="4"/>
  <c r="D47" i="4"/>
  <c r="J46" i="4"/>
  <c r="I46" i="4"/>
  <c r="H46" i="4"/>
  <c r="F46" i="4"/>
  <c r="E46" i="4"/>
  <c r="D46" i="4"/>
  <c r="D42" i="4" a="1"/>
  <c r="D42" i="4"/>
  <c r="J40" i="4"/>
  <c r="I40" i="4"/>
  <c r="H40" i="4"/>
  <c r="G40" i="4"/>
  <c r="F40" i="4"/>
  <c r="E40" i="4"/>
  <c r="D40" i="4"/>
  <c r="J39" i="4"/>
  <c r="I39" i="4"/>
  <c r="H39" i="4"/>
  <c r="G39" i="4"/>
  <c r="F39" i="4"/>
  <c r="E39" i="4"/>
  <c r="D39" i="4"/>
  <c r="D35" i="4" a="1"/>
  <c r="D35" i="4"/>
  <c r="J33" i="4"/>
  <c r="I33" i="4"/>
  <c r="H33" i="4"/>
  <c r="E33" i="4"/>
  <c r="D33" i="4"/>
  <c r="J32" i="4"/>
  <c r="I32" i="4"/>
  <c r="F32" i="4"/>
  <c r="E32" i="4"/>
  <c r="D32" i="4"/>
  <c r="D28" i="4" a="1"/>
  <c r="D28" i="4"/>
  <c r="J26" i="4"/>
  <c r="I26" i="4"/>
  <c r="G26" i="4"/>
  <c r="F26" i="4"/>
  <c r="E26" i="4"/>
  <c r="D26" i="4"/>
  <c r="J25" i="4"/>
  <c r="H25" i="4"/>
  <c r="G25" i="4"/>
  <c r="F25" i="4"/>
  <c r="E25" i="4"/>
  <c r="D25" i="4"/>
  <c r="D21" i="4" a="1"/>
  <c r="D21" i="4"/>
  <c r="J19" i="4"/>
  <c r="I19" i="4"/>
  <c r="F19" i="4"/>
  <c r="E19" i="4"/>
  <c r="D14" i="4" a="1"/>
  <c r="D14" i="4"/>
  <c r="D7" i="4" a="1"/>
  <c r="D7" i="4"/>
  <c r="D47" i="1"/>
  <c r="D46" i="1"/>
  <c r="D40" i="1"/>
  <c r="D39" i="1"/>
  <c r="D33" i="1"/>
  <c r="D32" i="1"/>
  <c r="D26" i="1"/>
  <c r="J47" i="1"/>
  <c r="I47" i="1"/>
  <c r="H47" i="1"/>
  <c r="G47" i="1"/>
  <c r="E47" i="1"/>
  <c r="J46" i="1"/>
  <c r="I46" i="1"/>
  <c r="H46" i="1"/>
  <c r="F46" i="1"/>
  <c r="E46" i="1"/>
  <c r="J40" i="1"/>
  <c r="I40" i="1"/>
  <c r="H40" i="1"/>
  <c r="G40" i="1"/>
  <c r="F40" i="1"/>
  <c r="E40" i="1"/>
  <c r="J39" i="1"/>
  <c r="I39" i="1"/>
  <c r="H39" i="1"/>
  <c r="G39" i="1"/>
  <c r="F39" i="1"/>
  <c r="E39" i="1"/>
  <c r="J33" i="1"/>
  <c r="I33" i="1"/>
  <c r="H33" i="1"/>
  <c r="G33" i="1"/>
  <c r="E33" i="1"/>
  <c r="J32" i="1"/>
  <c r="I32" i="1"/>
  <c r="H32" i="1"/>
  <c r="F32" i="1"/>
  <c r="E32" i="1"/>
  <c r="J26" i="1"/>
  <c r="J25" i="1"/>
  <c r="I26" i="1"/>
  <c r="I25" i="1"/>
  <c r="H26" i="1"/>
  <c r="H25" i="1"/>
  <c r="G26" i="1"/>
  <c r="G25" i="1"/>
  <c r="F26" i="1"/>
  <c r="F25" i="1"/>
  <c r="E26" i="1"/>
  <c r="E25" i="1"/>
  <c r="D7" i="1" a="1"/>
  <c r="D7" i="1"/>
  <c r="D42" i="1" a="1"/>
  <c r="D42" i="1"/>
  <c r="D35" i="1" a="1"/>
  <c r="D35" i="1"/>
  <c r="D28" i="1" a="1"/>
  <c r="D28" i="1"/>
  <c r="D21" i="1" a="1"/>
  <c r="D21" i="1"/>
  <c r="D14" i="1" a="1"/>
  <c r="D14" i="1"/>
</calcChain>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<sst xmlns="http://schemas.openxmlformats.org/spreadsheetml/2006/main" count="1333" uniqueCount="856">
  <si>
    <t>January</t>
  </si>
  <si>
    <t>Sunday</t>
  </si>
  <si>
    <t>Monthly Total</t>
  </si>
  <si>
    <t>CITY</t>
  </si>
  <si>
    <t>CITY2</t>
  </si>
  <si>
    <t>JAN</t>
  </si>
  <si>
    <t>FEB</t>
  </si>
  <si>
    <t>MAR</t>
  </si>
  <si>
    <t>APR</t>
  </si>
  <si>
    <t>MAY</t>
  </si>
  <si>
    <t>JUN</t>
  </si>
  <si>
    <t>JUL</t>
  </si>
  <si>
    <t>AUG</t>
  </si>
  <si>
    <t>SEP</t>
  </si>
  <si>
    <t>OCT</t>
  </si>
  <si>
    <t>NOV</t>
  </si>
  <si>
    <t>DEC</t>
  </si>
  <si>
    <t>CITY3</t>
  </si>
  <si>
    <t>AAR</t>
  </si>
  <si>
    <t>Aarhus, Denmark</t>
  </si>
  <si>
    <t>ABE</t>
  </si>
  <si>
    <t>Allentown, PA</t>
  </si>
  <si>
    <t>ABI</t>
  </si>
  <si>
    <t>Abilene, TX</t>
  </si>
  <si>
    <t>ABQ</t>
  </si>
  <si>
    <t>Albuquerque, NM</t>
  </si>
  <si>
    <t>ABR</t>
  </si>
  <si>
    <t>Aberdeen, SD</t>
  </si>
  <si>
    <t>ABY</t>
  </si>
  <si>
    <t>Albany, GA</t>
  </si>
  <si>
    <t>ACA</t>
  </si>
  <si>
    <t>Acapulco, MX</t>
  </si>
  <si>
    <t>ACK</t>
  </si>
  <si>
    <t>Nantucket, MA</t>
  </si>
  <si>
    <t>ACT</t>
  </si>
  <si>
    <t>Waco, TX</t>
  </si>
  <si>
    <t>ACY</t>
  </si>
  <si>
    <t>Atlantic City, NJ</t>
  </si>
  <si>
    <t>AEX</t>
  </si>
  <si>
    <t>Alexandria, LA</t>
  </si>
  <si>
    <t>AGU</t>
  </si>
  <si>
    <t>Aguascalientes, MX</t>
  </si>
  <si>
    <t>AKL</t>
  </si>
  <si>
    <t>Auckland, NZ</t>
  </si>
  <si>
    <t>ALB</t>
  </si>
  <si>
    <t>Albany NY</t>
  </si>
  <si>
    <t>ALO</t>
  </si>
  <si>
    <t>Waterloo, IA</t>
  </si>
  <si>
    <t>AMA</t>
  </si>
  <si>
    <t>Amarillo, TX</t>
  </si>
  <si>
    <t>AMS</t>
  </si>
  <si>
    <t>Amsterdam, Netherlands</t>
  </si>
  <si>
    <t>ANC</t>
  </si>
  <si>
    <t>Anchorage, AK</t>
  </si>
  <si>
    <t>ANU</t>
  </si>
  <si>
    <t>Osburn, Antingua/Barbuda</t>
  </si>
  <si>
    <t>ARN</t>
  </si>
  <si>
    <t>Stockholm, Sweden</t>
  </si>
  <si>
    <t>ART</t>
  </si>
  <si>
    <t>Watertown, NY</t>
  </si>
  <si>
    <t>ASU</t>
  </si>
  <si>
    <t>Asunción, Paraguay</t>
  </si>
  <si>
    <t>ATH</t>
  </si>
  <si>
    <t>Athens, Greece</t>
  </si>
  <si>
    <t>ATL</t>
  </si>
  <si>
    <t>Atlanta, GA</t>
  </si>
  <si>
    <t>ATW</t>
  </si>
  <si>
    <t>Appleton, WI</t>
  </si>
  <si>
    <t>AUA</t>
  </si>
  <si>
    <t>Oranjestad, Aruba</t>
  </si>
  <si>
    <t>AUS</t>
  </si>
  <si>
    <t>Austin, TX</t>
  </si>
  <si>
    <t>AVL</t>
  </si>
  <si>
    <t>Asheville, NC</t>
  </si>
  <si>
    <t>AVP</t>
  </si>
  <si>
    <t>Scranton, PA</t>
  </si>
  <si>
    <t>AXA</t>
  </si>
  <si>
    <t>The Valley, Anguilla</t>
  </si>
  <si>
    <t>AZO</t>
  </si>
  <si>
    <t>Kalamazoo, MI</t>
  </si>
  <si>
    <t>BAQ</t>
  </si>
  <si>
    <t>Barranquilla, Colombia</t>
  </si>
  <si>
    <t>BCN</t>
  </si>
  <si>
    <t>Barcelona, Spain</t>
  </si>
  <si>
    <t>BDA</t>
  </si>
  <si>
    <t>Ferry Reach, Bermuda</t>
  </si>
  <si>
    <t>BDL</t>
  </si>
  <si>
    <t>Hartford, CT</t>
  </si>
  <si>
    <t>BFL</t>
  </si>
  <si>
    <t>Bakersfield, CA</t>
  </si>
  <si>
    <t>BGI</t>
  </si>
  <si>
    <t>Bridgetown, Barbados</t>
  </si>
  <si>
    <t>BGR</t>
  </si>
  <si>
    <t>Bangor, ME</t>
  </si>
  <si>
    <t>BHM</t>
  </si>
  <si>
    <t>Birmingham, AL</t>
  </si>
  <si>
    <t>BHX</t>
  </si>
  <si>
    <t>Birmingham, UK</t>
  </si>
  <si>
    <t>BIL</t>
  </si>
  <si>
    <t>Billings, MT</t>
  </si>
  <si>
    <t>BIS</t>
  </si>
  <si>
    <t>Bismarck, ND</t>
  </si>
  <si>
    <t>BJX</t>
  </si>
  <si>
    <t>León, MX</t>
  </si>
  <si>
    <t>BLI</t>
  </si>
  <si>
    <t>Bellingham, WA</t>
  </si>
  <si>
    <t>BMI</t>
  </si>
  <si>
    <t>Bloomington, IL</t>
  </si>
  <si>
    <t>BMT</t>
  </si>
  <si>
    <t>Beaumont/Port Arthur, TX</t>
  </si>
  <si>
    <t>BNA</t>
  </si>
  <si>
    <t>Nashville, TN</t>
  </si>
  <si>
    <t>BOG</t>
  </si>
  <si>
    <t>Bogotá, Colombia</t>
  </si>
  <si>
    <t>BOI</t>
  </si>
  <si>
    <t>Boise, ID</t>
  </si>
  <si>
    <t>BOS</t>
  </si>
  <si>
    <t>Boston, MA</t>
  </si>
  <si>
    <t>BRU</t>
  </si>
  <si>
    <t>Brussels, Belgium</t>
  </si>
  <si>
    <t>BSB</t>
  </si>
  <si>
    <t>Brasília, Brazil</t>
  </si>
  <si>
    <t>BTR</t>
  </si>
  <si>
    <t>BTV</t>
  </si>
  <si>
    <t>Burlington, VT</t>
  </si>
  <si>
    <t>BUD</t>
  </si>
  <si>
    <t>Budapest, Hungary</t>
  </si>
  <si>
    <t>BUF</t>
  </si>
  <si>
    <t>Buffalo, NY</t>
  </si>
  <si>
    <t>BUR</t>
  </si>
  <si>
    <t>Burbank, CA</t>
  </si>
  <si>
    <t>BWI</t>
  </si>
  <si>
    <t>Baltimore, MD</t>
  </si>
  <si>
    <t>BZE</t>
  </si>
  <si>
    <t>Belize City, Belize</t>
  </si>
  <si>
    <t>BZN</t>
  </si>
  <si>
    <t>Bozeman, MT</t>
  </si>
  <si>
    <t>CAE</t>
  </si>
  <si>
    <t>Columbia, SC</t>
  </si>
  <si>
    <t>CAK</t>
  </si>
  <si>
    <t>Akron/Canton, OH</t>
  </si>
  <si>
    <t>CAP</t>
  </si>
  <si>
    <t>Cap-Haitien, Haiti</t>
  </si>
  <si>
    <t>CCS</t>
  </si>
  <si>
    <t>Caracas, Venezuela</t>
  </si>
  <si>
    <t>CDG</t>
  </si>
  <si>
    <t>Paris, France</t>
  </si>
  <si>
    <t>CFG</t>
  </si>
  <si>
    <t>Cienfuegos, Cuba</t>
  </si>
  <si>
    <t>CHA</t>
  </si>
  <si>
    <t>Chattanooga, TN</t>
  </si>
  <si>
    <t>CHO</t>
  </si>
  <si>
    <t>Charlottesville, VA</t>
  </si>
  <si>
    <t>CHS</t>
  </si>
  <si>
    <t>Charleston, SC</t>
  </si>
  <si>
    <t>CID</t>
  </si>
  <si>
    <t>Cedar Rapids, IA</t>
  </si>
  <si>
    <t>CLE</t>
  </si>
  <si>
    <t>Cleveland, OH</t>
  </si>
  <si>
    <t>CLL</t>
  </si>
  <si>
    <t>College Station, TX</t>
  </si>
  <si>
    <t>CLO</t>
  </si>
  <si>
    <t>Cali, Colombia</t>
  </si>
  <si>
    <t>CLT</t>
  </si>
  <si>
    <t>Charlotte, NC</t>
  </si>
  <si>
    <t>CMH</t>
  </si>
  <si>
    <t>Columbus, OH</t>
  </si>
  <si>
    <t>CMI</t>
  </si>
  <si>
    <t>Champaign, Il</t>
  </si>
  <si>
    <t>CMW</t>
  </si>
  <si>
    <t>Camaguey, Cuba</t>
  </si>
  <si>
    <t>CNF</t>
  </si>
  <si>
    <t>Belo Horizonte, Brazil</t>
  </si>
  <si>
    <t>COS</t>
  </si>
  <si>
    <t>Colorado Springs, CO</t>
  </si>
  <si>
    <t>COU</t>
  </si>
  <si>
    <t>Columbia, MO</t>
  </si>
  <si>
    <t>CPH</t>
  </si>
  <si>
    <t>Copenhagen, Denmark</t>
  </si>
  <si>
    <t>CRP</t>
  </si>
  <si>
    <t>Corpus Christi, TX</t>
  </si>
  <si>
    <t>CRW</t>
  </si>
  <si>
    <t>Charleston, WV</t>
  </si>
  <si>
    <t>CTU</t>
  </si>
  <si>
    <t>Chengdu, China</t>
  </si>
  <si>
    <t>CUN</t>
  </si>
  <si>
    <t>Cancun, MX</t>
  </si>
  <si>
    <t>CUR</t>
  </si>
  <si>
    <t>Williamstad, Curaçao</t>
  </si>
  <si>
    <t>CUU</t>
  </si>
  <si>
    <t>Chihuahua, MX</t>
  </si>
  <si>
    <t>CVG</t>
  </si>
  <si>
    <t>Cincinnati, OH</t>
  </si>
  <si>
    <t>CWA</t>
  </si>
  <si>
    <t>Mosinee, WI</t>
  </si>
  <si>
    <t>CZM</t>
  </si>
  <si>
    <t>Cozumel, MX</t>
  </si>
  <si>
    <t>DAL</t>
  </si>
  <si>
    <t>Dallas, TX</t>
  </si>
  <si>
    <t>DAY</t>
  </si>
  <si>
    <t>Dayton, OH</t>
  </si>
  <si>
    <t>DBQ</t>
  </si>
  <si>
    <t>Dubuque, IA</t>
  </si>
  <si>
    <t>DCA</t>
  </si>
  <si>
    <t>Washington, DC</t>
  </si>
  <si>
    <t>DEL</t>
  </si>
  <si>
    <t>New Delhi, India</t>
  </si>
  <si>
    <t>DEN</t>
  </si>
  <si>
    <t>Denver, CO</t>
  </si>
  <si>
    <t>DFW</t>
  </si>
  <si>
    <t>Dallas/Fort Worth, TX</t>
  </si>
  <si>
    <t>DOH</t>
  </si>
  <si>
    <t>Doha, Qatar</t>
  </si>
  <si>
    <t>DOM</t>
  </si>
  <si>
    <t>Roseau, Dominica</t>
  </si>
  <si>
    <t>DRO</t>
  </si>
  <si>
    <t>Durango, CO</t>
  </si>
  <si>
    <t>DSI</t>
  </si>
  <si>
    <t>Fort Walton Beach, FL</t>
  </si>
  <si>
    <t>DSM</t>
  </si>
  <si>
    <t>Des Moines, IA</t>
  </si>
  <si>
    <t>DTW</t>
  </si>
  <si>
    <t>DUB</t>
  </si>
  <si>
    <t>Dublin, Ireland</t>
  </si>
  <si>
    <t>DUS</t>
  </si>
  <si>
    <t>Duesseldorf, Germany</t>
  </si>
  <si>
    <t>EDI</t>
  </si>
  <si>
    <t>Edinburgh, UK</t>
  </si>
  <si>
    <t>EGE</t>
  </si>
  <si>
    <t>Vail, Colorado</t>
  </si>
  <si>
    <t>EIS</t>
  </si>
  <si>
    <t>Tortola, B.V.I</t>
  </si>
  <si>
    <t>ELP</t>
  </si>
  <si>
    <t>El Paso, TX</t>
  </si>
  <si>
    <t>ERI</t>
  </si>
  <si>
    <t>Erie, PA</t>
  </si>
  <si>
    <t>EUG</t>
  </si>
  <si>
    <t>Eugene, OR</t>
  </si>
  <si>
    <t>EVV</t>
  </si>
  <si>
    <t>Evansville, IN</t>
  </si>
  <si>
    <t>EWN</t>
  </si>
  <si>
    <t>New Bern, NC</t>
  </si>
  <si>
    <t>EWR</t>
  </si>
  <si>
    <t>Newark, NJ</t>
  </si>
  <si>
    <t>EYW</t>
  </si>
  <si>
    <t>Key West, FL</t>
  </si>
  <si>
    <t>EZE</t>
  </si>
  <si>
    <t>Buenos Aires, Argentina</t>
  </si>
  <si>
    <t>FAI</t>
  </si>
  <si>
    <t>Fairbanks, AK</t>
  </si>
  <si>
    <t>FAR</t>
  </si>
  <si>
    <t>Fargo, ND</t>
  </si>
  <si>
    <t>FAT</t>
  </si>
  <si>
    <t>Fresno, CA</t>
  </si>
  <si>
    <t>FCO</t>
  </si>
  <si>
    <t>Rome, Italy</t>
  </si>
  <si>
    <t>FDF</t>
  </si>
  <si>
    <t>Fort de France, Martinique</t>
  </si>
  <si>
    <t>FLG</t>
  </si>
  <si>
    <t>Flagstaff, AZ</t>
  </si>
  <si>
    <t>FLL</t>
  </si>
  <si>
    <t>Fort Lauderdale, FL</t>
  </si>
  <si>
    <t>FLO</t>
  </si>
  <si>
    <t>Florence, SC</t>
  </si>
  <si>
    <t>FLR</t>
  </si>
  <si>
    <t>Florence, Italy</t>
  </si>
  <si>
    <t>FNT</t>
  </si>
  <si>
    <t>Flint, MI</t>
  </si>
  <si>
    <t>FPO</t>
  </si>
  <si>
    <t>Grand Bahama, Bahamas</t>
  </si>
  <si>
    <t>FRA</t>
  </si>
  <si>
    <t>Frankfurt, Germany</t>
  </si>
  <si>
    <t>FSD</t>
  </si>
  <si>
    <t>Sioux Falls, SD</t>
  </si>
  <si>
    <t>FSM</t>
  </si>
  <si>
    <t>Fort Smith, AR</t>
  </si>
  <si>
    <t>FWA</t>
  </si>
  <si>
    <t>Fort Wayne, IN</t>
  </si>
  <si>
    <t>GCK</t>
  </si>
  <si>
    <t>Garden City, KS</t>
  </si>
  <si>
    <t>GCM</t>
  </si>
  <si>
    <t>Georgetown, Cayman Islands</t>
  </si>
  <si>
    <t>GDL</t>
  </si>
  <si>
    <t>GEG</t>
  </si>
  <si>
    <t>Spokane, WA</t>
  </si>
  <si>
    <t>GGG</t>
  </si>
  <si>
    <t>Longview, TX</t>
  </si>
  <si>
    <t>GGT</t>
  </si>
  <si>
    <t>Moss Town, Bahamas</t>
  </si>
  <si>
    <t>GHB</t>
  </si>
  <si>
    <t>Governor's Harbour, Bahamas</t>
  </si>
  <si>
    <t>GIG</t>
  </si>
  <si>
    <t>Rio De Janeiro, Brazil</t>
  </si>
  <si>
    <t>GJT</t>
  </si>
  <si>
    <t>Grand Junction, CO</t>
  </si>
  <si>
    <t>GLA</t>
  </si>
  <si>
    <t>GND</t>
  </si>
  <si>
    <t>St. George's, Grenada</t>
  </si>
  <si>
    <t>GNV</t>
  </si>
  <si>
    <t>Gainesville, Fl</t>
  </si>
  <si>
    <t>GPT</t>
  </si>
  <si>
    <t>Gulfport, MS</t>
  </si>
  <si>
    <t>GRB</t>
  </si>
  <si>
    <t>Green Bay, WI</t>
  </si>
  <si>
    <t>GRI</t>
  </si>
  <si>
    <t>Grand Island, NE</t>
  </si>
  <si>
    <t>GRK</t>
  </si>
  <si>
    <t>Killeen, TX</t>
  </si>
  <si>
    <t>GRR</t>
  </si>
  <si>
    <t>Grand Rapids, MI</t>
  </si>
  <si>
    <t>GRU</t>
  </si>
  <si>
    <t>Sao Paulo, Brazil</t>
  </si>
  <si>
    <t>GSO</t>
  </si>
  <si>
    <t>Greensboro, NC</t>
  </si>
  <si>
    <t>GSP</t>
  </si>
  <si>
    <t>GTF</t>
  </si>
  <si>
    <t>Great Falls, MT</t>
  </si>
  <si>
    <t>GUA</t>
  </si>
  <si>
    <t>Guatemala City, Guatemala</t>
  </si>
  <si>
    <t>GUC</t>
  </si>
  <si>
    <t>Gunnison, CO</t>
  </si>
  <si>
    <t>GYE</t>
  </si>
  <si>
    <t>Guayaquil, Ecuador</t>
  </si>
  <si>
    <t>HAV</t>
  </si>
  <si>
    <t>Havana, Cuba</t>
  </si>
  <si>
    <t>HDN</t>
  </si>
  <si>
    <t>Steamboat Springs, CO</t>
  </si>
  <si>
    <t>HEL</t>
  </si>
  <si>
    <t>Helsinki, Finland</t>
  </si>
  <si>
    <t>HGH</t>
  </si>
  <si>
    <t>Hangzhou, China</t>
  </si>
  <si>
    <t>HHH</t>
  </si>
  <si>
    <t>Hilton Head, SC</t>
  </si>
  <si>
    <t>HKG</t>
  </si>
  <si>
    <t>Hong Kong, Hong Kong</t>
  </si>
  <si>
    <t>HMO</t>
  </si>
  <si>
    <t>Hermosillo, MX</t>
  </si>
  <si>
    <t>HND</t>
  </si>
  <si>
    <t>HNL</t>
  </si>
  <si>
    <t>Honolulu, HI</t>
  </si>
  <si>
    <t>HOG</t>
  </si>
  <si>
    <t>Holguín, Cuba</t>
  </si>
  <si>
    <t>HOU</t>
  </si>
  <si>
    <t>Houston, TX</t>
  </si>
  <si>
    <t>HPN</t>
  </si>
  <si>
    <t>White Plains, NY</t>
  </si>
  <si>
    <t>HSV</t>
  </si>
  <si>
    <t>Huntsville, AL</t>
  </si>
  <si>
    <t>HTS</t>
  </si>
  <si>
    <t>Huntington, WV</t>
  </si>
  <si>
    <t>HVN</t>
  </si>
  <si>
    <t>New Haven, CT</t>
  </si>
  <si>
    <t>IAD</t>
  </si>
  <si>
    <t>IAH</t>
  </si>
  <si>
    <t>ICN</t>
  </si>
  <si>
    <t>Seoul, Korea</t>
  </si>
  <si>
    <t>ICT</t>
  </si>
  <si>
    <t>Wichita, KS</t>
  </si>
  <si>
    <t>IFP</t>
  </si>
  <si>
    <t>Laughlin/Bullhead, AZ</t>
  </si>
  <si>
    <t>ILM</t>
  </si>
  <si>
    <t>Wilmington, NC</t>
  </si>
  <si>
    <t>IND</t>
  </si>
  <si>
    <t>Indianapolis, IN</t>
  </si>
  <si>
    <t>ISP</t>
  </si>
  <si>
    <t>Islip, NY</t>
  </si>
  <si>
    <t>ITH</t>
  </si>
  <si>
    <t>Ithaca, NY</t>
  </si>
  <si>
    <t>ITO</t>
  </si>
  <si>
    <t>Hilo, HI</t>
  </si>
  <si>
    <t>JAC</t>
  </si>
  <si>
    <t>Jackson Hole, WY</t>
  </si>
  <si>
    <t>Jackson, MS</t>
  </si>
  <si>
    <t>JAX</t>
  </si>
  <si>
    <t>Jacksonville, FL</t>
  </si>
  <si>
    <t>JFK</t>
  </si>
  <si>
    <t>New York, NY</t>
  </si>
  <si>
    <t>JLN</t>
  </si>
  <si>
    <t>Joplin, MO</t>
  </si>
  <si>
    <t>JNU</t>
  </si>
  <si>
    <t>Juneau, AK</t>
  </si>
  <si>
    <t>KEF</t>
  </si>
  <si>
    <t>Reykjavík, Iceland</t>
  </si>
  <si>
    <t>KIN</t>
  </si>
  <si>
    <t>Kingston, Jamaica</t>
  </si>
  <si>
    <t>KIX</t>
  </si>
  <si>
    <t>Osaka, Japan</t>
  </si>
  <si>
    <t>KOA</t>
  </si>
  <si>
    <t>Kona, HI</t>
  </si>
  <si>
    <t>KTN</t>
  </si>
  <si>
    <t>Ketchikan, AK</t>
  </si>
  <si>
    <t>LAN</t>
  </si>
  <si>
    <t>Lansing, MI</t>
  </si>
  <si>
    <t>LAS</t>
  </si>
  <si>
    <t>Las Vegas, NV</t>
  </si>
  <si>
    <t>LAW</t>
  </si>
  <si>
    <t>Lawton, MI</t>
  </si>
  <si>
    <t>LAX</t>
  </si>
  <si>
    <t>Los Angeles, CA</t>
  </si>
  <si>
    <t>LBB</t>
  </si>
  <si>
    <t>Lubbock, TX</t>
  </si>
  <si>
    <t>LCH</t>
  </si>
  <si>
    <t>Lake Charles, LA</t>
  </si>
  <si>
    <t>LEX</t>
  </si>
  <si>
    <t>Lexington, KY</t>
  </si>
  <si>
    <t>LFT</t>
  </si>
  <si>
    <t>Lafayette, LA</t>
  </si>
  <si>
    <t>LGA</t>
  </si>
  <si>
    <t>LGB</t>
  </si>
  <si>
    <t>Long Beach, CA</t>
  </si>
  <si>
    <t>LGW</t>
  </si>
  <si>
    <t>London(Gatwick)</t>
  </si>
  <si>
    <t>LHR</t>
  </si>
  <si>
    <t>London, United Kingdom</t>
  </si>
  <si>
    <t>LIH</t>
  </si>
  <si>
    <t>Lihue, HI</t>
  </si>
  <si>
    <t>LIM</t>
  </si>
  <si>
    <t>Lima, Peru</t>
  </si>
  <si>
    <t>LIR</t>
  </si>
  <si>
    <t>Liberia, Costa Rica</t>
  </si>
  <si>
    <t>LIS</t>
  </si>
  <si>
    <t>Lisbon, Portugal</t>
  </si>
  <si>
    <t>LIT</t>
  </si>
  <si>
    <t>Little Rock, AR</t>
  </si>
  <si>
    <t>LOS</t>
  </si>
  <si>
    <t>Lagos, Nigeria</t>
  </si>
  <si>
    <t>LPB</t>
  </si>
  <si>
    <t>La Paz, Bolivia</t>
  </si>
  <si>
    <t>LRD</t>
  </si>
  <si>
    <t>Laredo, TX</t>
  </si>
  <si>
    <t>LRM</t>
  </si>
  <si>
    <t>La Romana, D. R.</t>
  </si>
  <si>
    <t>LSE</t>
  </si>
  <si>
    <t>La Crosse, WI</t>
  </si>
  <si>
    <t>MAD</t>
  </si>
  <si>
    <t>Madrid, Spain</t>
  </si>
  <si>
    <t>MAF</t>
  </si>
  <si>
    <t>Midland, TX</t>
  </si>
  <si>
    <t>MAN</t>
  </si>
  <si>
    <t>Manchester, United Kingdom</t>
  </si>
  <si>
    <t>MAO</t>
  </si>
  <si>
    <t>Manaus, Brazil</t>
  </si>
  <si>
    <t>Maracaibo, Venezuela</t>
  </si>
  <si>
    <t>MBJ</t>
  </si>
  <si>
    <t>Montego Bay, Jamaica</t>
  </si>
  <si>
    <t>MCE</t>
  </si>
  <si>
    <t>Merced, CA</t>
  </si>
  <si>
    <t>MCI</t>
  </si>
  <si>
    <t>Kansas City, MO</t>
  </si>
  <si>
    <t>MCO</t>
  </si>
  <si>
    <t>Orlando, FL</t>
  </si>
  <si>
    <t>MDE</t>
  </si>
  <si>
    <t>Medellin, Colombia</t>
  </si>
  <si>
    <t>MDT</t>
  </si>
  <si>
    <t>Harrisburg, PA</t>
  </si>
  <si>
    <t>MDW</t>
  </si>
  <si>
    <t>Chicago(Midway)</t>
  </si>
  <si>
    <t>MEI</t>
  </si>
  <si>
    <t>MEL</t>
  </si>
  <si>
    <t>Melbourne, Australia</t>
  </si>
  <si>
    <t>MEM</t>
  </si>
  <si>
    <t>Memphis, TN</t>
  </si>
  <si>
    <t>MEX</t>
  </si>
  <si>
    <t>Mexico City, MX</t>
  </si>
  <si>
    <t>MFE</t>
  </si>
  <si>
    <t>McAllen, TX</t>
  </si>
  <si>
    <t>MFR</t>
  </si>
  <si>
    <t>Medford, OR</t>
  </si>
  <si>
    <t>MGA</t>
  </si>
  <si>
    <t>Managua, Nicaragua</t>
  </si>
  <si>
    <t>MHH</t>
  </si>
  <si>
    <t>Marsh Harbour, Bahamas</t>
  </si>
  <si>
    <t>MHK</t>
  </si>
  <si>
    <t>Riley County, Kansas</t>
  </si>
  <si>
    <t>MHT</t>
  </si>
  <si>
    <t>Manchester, NH</t>
  </si>
  <si>
    <t>MIA</t>
  </si>
  <si>
    <t>Miami, FL</t>
  </si>
  <si>
    <t>MKE</t>
  </si>
  <si>
    <t>Milwaukee, Wi</t>
  </si>
  <si>
    <t>MLB</t>
  </si>
  <si>
    <t>Melbourne, FL</t>
  </si>
  <si>
    <t>MLI</t>
  </si>
  <si>
    <t>Moline, IL</t>
  </si>
  <si>
    <t>MLM</t>
  </si>
  <si>
    <t>Morelia, MX</t>
  </si>
  <si>
    <t>MLU</t>
  </si>
  <si>
    <t>Monroe, LA</t>
  </si>
  <si>
    <t>MOB</t>
  </si>
  <si>
    <t>Mobile, AL</t>
  </si>
  <si>
    <t>MQT</t>
  </si>
  <si>
    <t>Gwinn, Mi</t>
  </si>
  <si>
    <t>MRY</t>
  </si>
  <si>
    <t>Monterey, CA</t>
  </si>
  <si>
    <t>MSN</t>
  </si>
  <si>
    <t>Madison, WI</t>
  </si>
  <si>
    <t>MSP</t>
  </si>
  <si>
    <t>Minneapolis, MN</t>
  </si>
  <si>
    <t>MSY</t>
  </si>
  <si>
    <t>New Orleans, LA</t>
  </si>
  <si>
    <t>MTJ</t>
  </si>
  <si>
    <t>Montrose, CO</t>
  </si>
  <si>
    <t>MTY</t>
  </si>
  <si>
    <t>Monterrey, MX</t>
  </si>
  <si>
    <t>MUC</t>
  </si>
  <si>
    <t>Munich, Germany</t>
  </si>
  <si>
    <t>MVD</t>
  </si>
  <si>
    <t>Montevideo, Uruguay</t>
  </si>
  <si>
    <t>MVY</t>
  </si>
  <si>
    <t>Martha's Vineyard, MA</t>
  </si>
  <si>
    <t>MXP</t>
  </si>
  <si>
    <t>Milan, Italy</t>
  </si>
  <si>
    <t>MZT</t>
  </si>
  <si>
    <t>Mazatlán, MX</t>
  </si>
  <si>
    <t>NAS</t>
  </si>
  <si>
    <t>Nassau, New Providence</t>
  </si>
  <si>
    <t>NGO</t>
  </si>
  <si>
    <t>Nagoya, Japan</t>
  </si>
  <si>
    <t>NRT</t>
  </si>
  <si>
    <t>OAK</t>
  </si>
  <si>
    <t>Oakland, CA</t>
  </si>
  <si>
    <t>OGG</t>
  </si>
  <si>
    <t>Maui, HI</t>
  </si>
  <si>
    <t>OKC</t>
  </si>
  <si>
    <t>Oklahoma City, OK</t>
  </si>
  <si>
    <t>OMA</t>
  </si>
  <si>
    <t>Omaha, NE</t>
  </si>
  <si>
    <t>ONT</t>
  </si>
  <si>
    <t>Ontario, CA</t>
  </si>
  <si>
    <t>ORD</t>
  </si>
  <si>
    <t>Chicago, IL</t>
  </si>
  <si>
    <t>ORF</t>
  </si>
  <si>
    <t>Norfolk, VA</t>
  </si>
  <si>
    <t>PAP</t>
  </si>
  <si>
    <t>Port-au-Prince, Haiti</t>
  </si>
  <si>
    <t>PBC</t>
  </si>
  <si>
    <t>Puebla, MX</t>
  </si>
  <si>
    <t>PBI</t>
  </si>
  <si>
    <t>West Palm Beach, FL</t>
  </si>
  <si>
    <t>PDX</t>
  </si>
  <si>
    <t>Portland, OR</t>
  </si>
  <si>
    <t>PEK</t>
  </si>
  <si>
    <t>Beijing, China</t>
  </si>
  <si>
    <t>PHF</t>
  </si>
  <si>
    <t>Newport News, VA</t>
  </si>
  <si>
    <t>PHL</t>
  </si>
  <si>
    <t>PHX</t>
  </si>
  <si>
    <t>Phoenix, AZ</t>
  </si>
  <si>
    <t>PIA</t>
  </si>
  <si>
    <t>Peoria, IL</t>
  </si>
  <si>
    <t>PIB</t>
  </si>
  <si>
    <t>Laurel/Hattiesburg, MS</t>
  </si>
  <si>
    <t>PIT</t>
  </si>
  <si>
    <t>Pittsburgh, PA</t>
  </si>
  <si>
    <t>PLS</t>
  </si>
  <si>
    <t>Providenciales, Turks And Caicos</t>
  </si>
  <si>
    <t>PNS</t>
  </si>
  <si>
    <t>Pensacola, FL</t>
  </si>
  <si>
    <t>POA</t>
  </si>
  <si>
    <t>Porto Alegre, Brazil</t>
  </si>
  <si>
    <t>POP</t>
  </si>
  <si>
    <t>Puerto Plata, D.R.</t>
  </si>
  <si>
    <t>POS</t>
  </si>
  <si>
    <t>Port of Spain, Trinidad and Tobago</t>
  </si>
  <si>
    <t>PSE</t>
  </si>
  <si>
    <t>Ponce, Puerto Rico</t>
  </si>
  <si>
    <t>PSP</t>
  </si>
  <si>
    <t>Palm Springs, CA</t>
  </si>
  <si>
    <t>PTP</t>
  </si>
  <si>
    <t>Port-á-Pitre, Guadeloupe</t>
  </si>
  <si>
    <t>PTY</t>
  </si>
  <si>
    <t>Panama City, Panama</t>
  </si>
  <si>
    <t>PUJ</t>
  </si>
  <si>
    <t>Punta Cana, D.R.</t>
  </si>
  <si>
    <t>PVD</t>
  </si>
  <si>
    <t>Providence, RI</t>
  </si>
  <si>
    <t>PVG</t>
  </si>
  <si>
    <t>Shanghai, China</t>
  </si>
  <si>
    <t>PVR</t>
  </si>
  <si>
    <t>Puerto Vallarta, MX</t>
  </si>
  <si>
    <t>PWM</t>
  </si>
  <si>
    <t>Portland, ME</t>
  </si>
  <si>
    <t>RDM</t>
  </si>
  <si>
    <t>Redmond, OR</t>
  </si>
  <si>
    <t>RDU</t>
  </si>
  <si>
    <t>Raleigh/Durham, NC</t>
  </si>
  <si>
    <t>REC</t>
  </si>
  <si>
    <t>Recife, Brazil</t>
  </si>
  <si>
    <t>RIC</t>
  </si>
  <si>
    <t>Richmond, VA</t>
  </si>
  <si>
    <t>RNO</t>
  </si>
  <si>
    <t>Reno, NV</t>
  </si>
  <si>
    <t>ROA</t>
  </si>
  <si>
    <t>Roanoke, VA</t>
  </si>
  <si>
    <t>ROC</t>
  </si>
  <si>
    <t>Rochester, NY</t>
  </si>
  <si>
    <t>ROW</t>
  </si>
  <si>
    <t>Roswell, NM</t>
  </si>
  <si>
    <t>RST</t>
  </si>
  <si>
    <t>Rochester, MN</t>
  </si>
  <si>
    <t>RSW</t>
  </si>
  <si>
    <t>Ft. Myers, Fl</t>
  </si>
  <si>
    <t>SAF</t>
  </si>
  <si>
    <t>Santa Fe, NM</t>
  </si>
  <si>
    <t>SAL</t>
  </si>
  <si>
    <t>San Salvador, El Salvador</t>
  </si>
  <si>
    <t>SAN</t>
  </si>
  <si>
    <t>San Diego, CA</t>
  </si>
  <si>
    <t>SAP</t>
  </si>
  <si>
    <t>San Pedro Sula, Honduras</t>
  </si>
  <si>
    <t>SAT</t>
  </si>
  <si>
    <t>San Antonio, TX</t>
  </si>
  <si>
    <t>SAV</t>
  </si>
  <si>
    <t>Savannah, GA</t>
  </si>
  <si>
    <t>SBA</t>
  </si>
  <si>
    <t>Santa Barbara, CA</t>
  </si>
  <si>
    <t>SBP</t>
  </si>
  <si>
    <t>San Luis Obispo, CA</t>
  </si>
  <si>
    <t>SBY</t>
  </si>
  <si>
    <t>Salisbury, MD</t>
  </si>
  <si>
    <t>SCL</t>
  </si>
  <si>
    <t>Santiago, Chile</t>
  </si>
  <si>
    <t>SDF</t>
  </si>
  <si>
    <t>Louisville, KY</t>
  </si>
  <si>
    <t>SDQ</t>
  </si>
  <si>
    <t>Santo Domingo, D.R.</t>
  </si>
  <si>
    <t>SEA</t>
  </si>
  <si>
    <t>Seattle/Tacoma, WA</t>
  </si>
  <si>
    <t>SFO</t>
  </si>
  <si>
    <t>San Francisco, CA</t>
  </si>
  <si>
    <t>SGF</t>
  </si>
  <si>
    <t>Springfield, MO</t>
  </si>
  <si>
    <t>SGU</t>
  </si>
  <si>
    <t>Saint George, UT</t>
  </si>
  <si>
    <t>SHV</t>
  </si>
  <si>
    <t>Shreveport, LA</t>
  </si>
  <si>
    <t>SIN</t>
  </si>
  <si>
    <t>Singapore</t>
  </si>
  <si>
    <t>SIT</t>
  </si>
  <si>
    <t>Sitka, Alaska</t>
  </si>
  <si>
    <t>SJC</t>
  </si>
  <si>
    <t>San Jose, CA</t>
  </si>
  <si>
    <t>SJD</t>
  </si>
  <si>
    <t>Cabo San Lucas, MX</t>
  </si>
  <si>
    <t>SJO</t>
  </si>
  <si>
    <t>San Jose, Costa Rica</t>
  </si>
  <si>
    <t>SJT</t>
  </si>
  <si>
    <t>San Angelo, TX</t>
  </si>
  <si>
    <t>SJU</t>
  </si>
  <si>
    <t>San Juan, PR</t>
  </si>
  <si>
    <t>SKB</t>
  </si>
  <si>
    <t>Saint Kitts and Nevis</t>
  </si>
  <si>
    <t>SLC</t>
  </si>
  <si>
    <t>Salt Lake City, UT</t>
  </si>
  <si>
    <t>SLP</t>
  </si>
  <si>
    <t>San Luis Potosí, MX</t>
  </si>
  <si>
    <t>SLU</t>
  </si>
  <si>
    <t>Saint Lucia</t>
  </si>
  <si>
    <t>SMF</t>
  </si>
  <si>
    <t>Sacramento, CA</t>
  </si>
  <si>
    <t>SNA</t>
  </si>
  <si>
    <t>Santa Ana, CA</t>
  </si>
  <si>
    <t>SNN</t>
  </si>
  <si>
    <t>Shannon, Ireland</t>
  </si>
  <si>
    <t>SNU</t>
  </si>
  <si>
    <t>Santa Clara, Cuba</t>
  </si>
  <si>
    <t>SPI</t>
  </si>
  <si>
    <t>Springfield, IL</t>
  </si>
  <si>
    <t>SPS</t>
  </si>
  <si>
    <t>Wichita Falls, TX</t>
  </si>
  <si>
    <t>SRQ</t>
  </si>
  <si>
    <t>Sarasota, FL</t>
  </si>
  <si>
    <t>SSA</t>
  </si>
  <si>
    <t>Salvador, Brazil</t>
  </si>
  <si>
    <t>STI</t>
  </si>
  <si>
    <t>Santiago, D.R.</t>
  </si>
  <si>
    <t>STL</t>
  </si>
  <si>
    <t>St. Louis, MO</t>
  </si>
  <si>
    <t>STS</t>
  </si>
  <si>
    <t>Santa Rosa, CA</t>
  </si>
  <si>
    <t>STT</t>
  </si>
  <si>
    <t>St. Thomas, U.S.V.I.</t>
  </si>
  <si>
    <t>STX</t>
  </si>
  <si>
    <t>St. Croix, U.S.V.I.</t>
  </si>
  <si>
    <t>SUX</t>
  </si>
  <si>
    <t>Sioux City, IA</t>
  </si>
  <si>
    <t>SVD</t>
  </si>
  <si>
    <t>Saint Vincent/Grenadines</t>
  </si>
  <si>
    <t>SVO</t>
  </si>
  <si>
    <t>Moscow, Russia</t>
  </si>
  <si>
    <t>SWF</t>
  </si>
  <si>
    <t>Newburgh, NY</t>
  </si>
  <si>
    <t>SWO</t>
  </si>
  <si>
    <t>Stillwater, OK</t>
  </si>
  <si>
    <t>SXM</t>
  </si>
  <si>
    <t>Phillipsburg, Sint Maartan</t>
  </si>
  <si>
    <t>SYD</t>
  </si>
  <si>
    <t>Sydney, Australia</t>
  </si>
  <si>
    <t>SYR</t>
  </si>
  <si>
    <t>Syracuse, NY</t>
  </si>
  <si>
    <t>TGU</t>
  </si>
  <si>
    <t>Tegucigalpa, Honduras</t>
  </si>
  <si>
    <t>TLH</t>
  </si>
  <si>
    <t>Tallahassee, FL</t>
  </si>
  <si>
    <t>TLV</t>
  </si>
  <si>
    <t>Tel Aviv, Isreal</t>
  </si>
  <si>
    <t>TOL</t>
  </si>
  <si>
    <t>Toledo, OH</t>
  </si>
  <si>
    <t>TPA</t>
  </si>
  <si>
    <t>Tampa, FL</t>
  </si>
  <si>
    <t>TRC</t>
  </si>
  <si>
    <t>Torreón, MX</t>
  </si>
  <si>
    <t>TRI</t>
  </si>
  <si>
    <t>Tri-Cites, TN</t>
  </si>
  <si>
    <t>TUL</t>
  </si>
  <si>
    <t>Tulsa, OK</t>
  </si>
  <si>
    <t>TUS</t>
  </si>
  <si>
    <t>Tucson, AZ</t>
  </si>
  <si>
    <t>TVC</t>
  </si>
  <si>
    <t>Traverse, MI</t>
  </si>
  <si>
    <t>TXK</t>
  </si>
  <si>
    <t>Texarkana, AR</t>
  </si>
  <si>
    <t>TYR</t>
  </si>
  <si>
    <t>Tyler, TX</t>
  </si>
  <si>
    <t>TYS</t>
  </si>
  <si>
    <t>Knoxville, TN</t>
  </si>
  <si>
    <t>UIO</t>
  </si>
  <si>
    <t>Quito, Ecuador</t>
  </si>
  <si>
    <t>UVF</t>
  </si>
  <si>
    <t>Vieux-Fort, Saint Lucia</t>
  </si>
  <si>
    <t>VCE</t>
  </si>
  <si>
    <t>Venice, Italy</t>
  </si>
  <si>
    <t>VIS</t>
  </si>
  <si>
    <t>Visalia, CA</t>
  </si>
  <si>
    <t>VLN</t>
  </si>
  <si>
    <t>Valencia, Venezuela</t>
  </si>
  <si>
    <t>VPS</t>
  </si>
  <si>
    <t>VRA</t>
  </si>
  <si>
    <t>Varadero, Cuba</t>
  </si>
  <si>
    <t>VVI</t>
  </si>
  <si>
    <t>Santa Cruz, Bolivia</t>
  </si>
  <si>
    <t>XNA</t>
  </si>
  <si>
    <t>Fayetteville/Springdale, AR</t>
  </si>
  <si>
    <t>YEG</t>
  </si>
  <si>
    <t>Edmonton, Canada</t>
  </si>
  <si>
    <t>YHZ</t>
  </si>
  <si>
    <t>Halifax, Canada</t>
  </si>
  <si>
    <t>YOW</t>
  </si>
  <si>
    <t>Ottawa, Canada</t>
  </si>
  <si>
    <t>YUL</t>
  </si>
  <si>
    <t>Montreal, Canada</t>
  </si>
  <si>
    <t>YUM</t>
  </si>
  <si>
    <t>Yuma, AZ</t>
  </si>
  <si>
    <t>YVR</t>
  </si>
  <si>
    <t>Vancouver, Canada</t>
  </si>
  <si>
    <t>YXE</t>
  </si>
  <si>
    <t>Saskatoon, Canada</t>
  </si>
  <si>
    <t>YYC</t>
  </si>
  <si>
    <t>Calgary, Canada</t>
  </si>
  <si>
    <t>YYJ</t>
  </si>
  <si>
    <t>Victoria, Canada</t>
  </si>
  <si>
    <t>YYZ</t>
  </si>
  <si>
    <t>Toronto, Canada</t>
  </si>
  <si>
    <t>ZIH</t>
  </si>
  <si>
    <t>Zihuatanejo, MX</t>
  </si>
  <si>
    <t>ZRH</t>
  </si>
  <si>
    <t>Zurich, Switerland</t>
  </si>
  <si>
    <t>All inquiries can be submitted to AviationTax@gmail.com</t>
  </si>
  <si>
    <t xml:space="preserve">Thank you for choosing to calculate your tax deduction with this form. </t>
  </si>
  <si>
    <t xml:space="preserve">You'll find brief instructions on how to use the calculator below, followed by your yearly deduction.  </t>
  </si>
  <si>
    <t>1.</t>
  </si>
  <si>
    <t>Each month is seperated by sheets, which you can find listed below. It does not matter what month you start with, as long as all months are complete. For months of inactivity,</t>
  </si>
  <si>
    <t xml:space="preserve">please leave blank. </t>
  </si>
  <si>
    <t xml:space="preserve">No changes can be made to any sheets besides entering your layover city. Do not try to make changes. </t>
  </si>
  <si>
    <t>2.</t>
  </si>
  <si>
    <t xml:space="preserve">In the gray boxes, you will enter the 3-letter aiport city code for your layover. Check example: </t>
  </si>
  <si>
    <t xml:space="preserve">This represents a 2-day sequence. When returning to your domicile, no layover city code is required. </t>
  </si>
  <si>
    <t xml:space="preserve">To Clarify: For any date, where you will not layover in a hotel/city, no code need be entered. </t>
  </si>
  <si>
    <t>3.</t>
  </si>
  <si>
    <t>For entering multiple layovers, enter the first layover city for the starting day of the sequence followed by the remaining cities for the following days. If the layover consists of multiple days</t>
  </si>
  <si>
    <t xml:space="preserve">at the same locations, please enter it again to constitute the full duration of the trip. A layover city should be present without entry for the last day of the sequence. </t>
  </si>
  <si>
    <t>This represents a 3-day sequence with the first layover in JFK, followed the next day by a layover in DCA,</t>
  </si>
  <si>
    <t>returning to base on the 3rd. Again, no entry is needed for the last day of the sequence.</t>
  </si>
  <si>
    <t xml:space="preserve">This represents a 3-day with a multi-day layover in the same city. If your sequence starts on the </t>
  </si>
  <si>
    <t xml:space="preserve">1st and ends on the 3rd with only one layover city, you'll enter it twice on the first two days. </t>
  </si>
  <si>
    <t xml:space="preserve">Please Note: If your sequence arrives after midnight on any given day, enter a code for the full day of </t>
  </si>
  <si>
    <t xml:space="preserve">work. Using the example to the left: If the sequence terminated at 0130 at your domicile on the 4th, </t>
  </si>
  <si>
    <t xml:space="preserve"> you would fill in the entry box on the 3rd.</t>
  </si>
  <si>
    <t xml:space="preserve">If it is a 4-day, four cities and four dollar amounts should be present. Same for a 3-day and so on, no matter the base arrival time. </t>
  </si>
  <si>
    <t>4.</t>
  </si>
  <si>
    <t xml:space="preserve">If you enter an airport code, and it returns no results, it is possible that the city is not in the database, please contact the designer for assistance. </t>
  </si>
  <si>
    <t>Any inquiries can be submitted to AviationTax@gmail.com</t>
  </si>
  <si>
    <t>5.</t>
  </si>
  <si>
    <r>
      <t>After you finish entering all of your layovers, the info will transmit to the Summary Sheet. While on the Summary sheet, you can save the document as a PDF to keep for filing references or easy emailing. The save as .pdf option should only save the current sheet and not the entire workbook, so make sure you are on the Summary page. You can also print this summary either from the saved PDF or directly from this workbook. If having trouble with all the information fitting, first set your "printable area" or the page layout tab, and by selecting all of the information on the Summary Page. And secondly by making sure your margins are set to "Narrow," also on the Page Layout tab.</t>
    </r>
    <r>
      <rPr>
        <sz val="11"/>
        <color rgb="FFFF0000"/>
        <rFont val="Calibri"/>
        <family val="2"/>
        <scheme val="minor"/>
      </rPr>
      <t xml:space="preserve"> </t>
    </r>
    <r>
      <rPr>
        <sz val="9"/>
        <color rgb="FFFF0000"/>
        <rFont val="Calibri"/>
        <family val="2"/>
        <scheme val="minor"/>
      </rPr>
      <t>No other part of the workbook needs to be printed except the Summary.</t>
    </r>
  </si>
  <si>
    <t>2023-2024 Per Diem Tax Calculator</t>
  </si>
  <si>
    <t>2023-2024</t>
  </si>
  <si>
    <t>FEBRUARY</t>
  </si>
  <si>
    <t>JANUARY</t>
  </si>
  <si>
    <t>MARCH</t>
  </si>
  <si>
    <t>APRIL</t>
  </si>
  <si>
    <t>JUNE</t>
  </si>
  <si>
    <t>AUGUST</t>
  </si>
  <si>
    <t>SEPTEMBER</t>
  </si>
  <si>
    <t>OCTOBER</t>
  </si>
  <si>
    <t>NOVEMBER</t>
  </si>
  <si>
    <t>DECEMBER</t>
  </si>
  <si>
    <t>JULY</t>
  </si>
  <si>
    <t>AviationTaxServices.com</t>
  </si>
  <si>
    <t>1-800-551-1809</t>
  </si>
  <si>
    <t>[Type Name]</t>
  </si>
  <si>
    <t>Your calculation was performed using multiple formulas to compute the best possible Meals and Entertainment Expense, by calculating the specific rates for individual cities. Our calculator uses the ¾ method as outline by IRS Publication 463. This method is typically higher than using a generalized rate. Please find your breakdown below:</t>
  </si>
  <si>
    <t>February</t>
  </si>
  <si>
    <t>March</t>
  </si>
  <si>
    <t>Date</t>
  </si>
  <si>
    <t>Airport</t>
  </si>
  <si>
    <t>City</t>
  </si>
  <si>
    <t>Rate</t>
  </si>
  <si>
    <t>February Total</t>
  </si>
  <si>
    <t>January Total</t>
  </si>
  <si>
    <t>March Total</t>
  </si>
  <si>
    <t>Page 01/04</t>
  </si>
  <si>
    <t>April</t>
  </si>
  <si>
    <t>May</t>
  </si>
  <si>
    <t>June</t>
  </si>
  <si>
    <t>May Total</t>
  </si>
  <si>
    <t>April Total</t>
  </si>
  <si>
    <t>Page 02/04</t>
  </si>
  <si>
    <t>July</t>
  </si>
  <si>
    <t>August</t>
  </si>
  <si>
    <t>September</t>
  </si>
  <si>
    <t>September Total</t>
  </si>
  <si>
    <t>July Total</t>
  </si>
  <si>
    <t>August Total</t>
  </si>
  <si>
    <t>Page 03/04</t>
  </si>
  <si>
    <t>October</t>
  </si>
  <si>
    <t>November</t>
  </si>
  <si>
    <t>December</t>
  </si>
  <si>
    <t>November Total</t>
  </si>
  <si>
    <t>October Total</t>
  </si>
  <si>
    <t>December Total</t>
  </si>
  <si>
    <t>Page 04/04</t>
  </si>
  <si>
    <t>2023 Per Diem Calculation for</t>
  </si>
  <si>
    <t>June Total</t>
  </si>
  <si>
    <t>Brisbane, Australia</t>
  </si>
  <si>
    <t>BNE</t>
  </si>
  <si>
    <t>Baton Rouge, LA</t>
  </si>
  <si>
    <t>Detroit, MI</t>
  </si>
  <si>
    <t>Greenville, SC</t>
  </si>
  <si>
    <t>Meridian, MS</t>
  </si>
  <si>
    <t>Philadelphia, PA</t>
  </si>
  <si>
    <t>Glasgow, Scotland</t>
  </si>
  <si>
    <t>Guadalajara, MX</t>
  </si>
  <si>
    <t>Narita/Tokyo, Japan</t>
  </si>
  <si>
    <t>Haneda/Tokyo, Japan</t>
  </si>
  <si>
    <t>Please Note: This form is specifically designed to calculate per diem rates for the year of 2023.</t>
  </si>
  <si>
    <t>Its purpose is for use with state itemizing in Alabama, Arkansas, California, Hawaii, Iowa, Minnesota, and New York ONLY.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</si>
</sst>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5">
    <numFmt numFmtId="8" formatCode="&quot;$&quot;#,##0.00_);[Red]\(&quot;$&quot;#,##0.00\)"/>
    <numFmt numFmtId="44" formatCode="_(&quot;$&quot;* #,##0.00_);_(&quot;$&quot;* \(#,##0.00\);_(&quot;$&quot;* &quot;-&quot;??_);_(@_)"/>
    <numFmt numFmtId="164" formatCode="d"/>
    <numFmt numFmtId="165" formatCode="dddd"/>
    <numFmt numFmtId="166" formatCode="&quot;$&quot;#,##0.00"/>
  </numFmts>
  <fonts count="26" x14ac:knownFonts="1">
    <font>
      <sz val="12"/>
      <color theme="1"/>
      <name val="Calibri"/>
      <family val="2"/>
      <scheme val="minor"/>
    </font>
    <font>
      <sz val="12"/>
      <color theme="1"/>
      <name val="Calibri"/>
      <family val="2"/>
      <scheme val="minor"/>
    </font>
    <font>
      <sz val="12"/>
      <color theme="0"/>
      <name val="Calibri"/>
      <family val="2"/>
      <scheme val="minor"/>
    </font>
    <font>
      <sz val="20"/>
      <color theme="1"/>
      <name val="Calibri"/>
      <family val="2"/>
      <scheme val="minor"/>
    </font>
    <font>
      <sz val="28"/>
      <color theme="1"/>
      <name val="Calibri"/>
      <family val="2"/>
      <scheme val="minor"/>
    </font>
    <font>
      <b/>
      <sz val="11"/>
      <color rgb="FF9C0006"/>
      <name val="Calibri"/>
      <family val="2"/>
      <scheme val="minor"/>
    </font>
    <font>
      <b/>
      <sz val="11"/>
      <color rgb="FFFFFFFF"/>
      <name val="Calibri"/>
      <family val="2"/>
      <scheme val="minor"/>
    </font>
    <font>
      <sz val="11"/>
      <name val="Calibri"/>
      <family val="2"/>
      <scheme val="minor"/>
    </font>
    <font>
      <sz val="11"/>
      <color rgb="FF000000"/>
      <name val="Calibri"/>
      <family val="2"/>
      <scheme val="minor"/>
    </font>
    <font>
      <sz val="10"/>
      <name val="Arial"/>
      <family val="2"/>
    </font>
    <font>
      <b/>
      <sz val="12"/>
      <color theme="0"/>
      <name val="Calibri"/>
      <family val="2"/>
      <scheme val="minor"/>
    </font>
    <font>
      <b/>
      <sz val="12"/>
      <color theme="1"/>
      <name val="Calibri"/>
      <family val="2"/>
      <scheme val="minor"/>
    </font>
    <font>
      <sz val="12"/>
      <color theme="4" tint="0.59999389629810485"/>
      <name val="Calibri"/>
      <family val="2"/>
      <scheme val="minor"/>
    </font>
    <font>
      <b/>
      <sz val="16"/>
      <color theme="1"/>
      <name val="Calibri"/>
      <family val="2"/>
      <scheme val="minor"/>
    </font>
    <font>
      <sz val="10"/>
      <color rgb="FFFF0000"/>
      <name val="Calibri"/>
      <family val="2"/>
      <scheme val="minor"/>
    </font>
    <font>
      <b/>
      <sz val="11"/>
      <color theme="4"/>
      <name val="Calibri"/>
      <family val="2"/>
      <scheme val="minor"/>
    </font>
    <font>
      <sz val="11"/>
      <color rgb="FFFF0000"/>
      <name val="Calibri"/>
      <family val="2"/>
      <scheme val="minor"/>
    </font>
    <font>
      <sz val="9"/>
      <color rgb="FFFF0000"/>
      <name val="Calibri"/>
      <family val="2"/>
      <scheme val="minor"/>
    </font>
    <font>
      <sz val="14"/>
      <color theme="1"/>
      <name val="Calibri"/>
      <family val="2"/>
      <scheme val="minor"/>
    </font>
    <font>
      <b/>
      <sz val="12"/>
      <color theme="4" tint="0.59999389629810485"/>
      <name val="Calibri"/>
      <family val="2"/>
      <scheme val="minor"/>
    </font>
    <font>
      <b/>
      <sz val="14"/>
      <color theme="1"/>
      <name val="Calibri"/>
      <family val="2"/>
      <scheme val="minor"/>
    </font>
    <font>
      <sz val="10"/>
      <color theme="1"/>
      <name val="Calibri"/>
      <family val="2"/>
      <scheme val="minor"/>
    </font>
    <font>
      <b/>
      <sz val="8"/>
      <color rgb="FFFFFFFF"/>
      <name val="Calibri"/>
      <family val="2"/>
      <scheme val="minor"/>
    </font>
    <font>
      <b/>
      <sz val="8"/>
      <color theme="1"/>
      <name val="Calibri"/>
      <family val="2"/>
      <scheme val="minor"/>
    </font>
    <font>
      <sz val="8"/>
      <color theme="1"/>
      <name val="Calibri"/>
      <family val="2"/>
      <scheme val="minor"/>
    </font>
    <font>
      <sz val="8"/>
      <name val="Calibri"/>
      <family val="2"/>
      <scheme val="minor"/>
    </font>
  </fonts>
  <fills count="11">
    <fill>
      <patternFill patternType="none"/>
    </fill>
    <fill>
      <patternFill patternType="gray125"/>
    </fill>
    <fill>
      <patternFill patternType="solid">
        <fgColor theme="4"/>
      </patternFill>
    </fill>
    <fill>
      <patternFill patternType="solid">
        <fgColor theme="4" tint="0.59999389629810485"/>
        <bgColor indexed="65"/>
      </patternFill>
    </fill>
    <fill>
      <patternFill patternType="solid">
        <fgColor theme="0"/>
        <bgColor indexed="64"/>
      </patternFill>
    </fill>
    <fill>
      <patternFill patternType="solid">
        <fgColor rgb="FFFFC7CE"/>
        <bgColor rgb="FF000000"/>
      </patternFill>
    </fill>
    <fill>
      <patternFill patternType="solid">
        <fgColor rgb="FF000000"/>
        <bgColor rgb="FF000000"/>
      </patternFill>
    </fill>
    <fill>
      <patternFill patternType="solid">
        <fgColor rgb="FFA5A5A5"/>
      </patternFill>
    </fill>
    <fill>
      <patternFill patternType="solid">
        <fgColor theme="4" tint="0.59999389629810485"/>
        <bgColor indexed="64"/>
      </patternFill>
    </fill>
    <fill>
      <patternFill patternType="solid">
        <fgColor theme="4" tint="0.79998168889431442"/>
        <bgColor indexed="64"/>
      </patternFill>
    </fill>
    <fill>
      <patternFill patternType="solid">
        <fgColor theme="4" tint="-0.249977111117893"/>
        <bgColor indexed="64"/>
      </patternFill>
    </fill>
  </fills>
  <borders count="53">
    <border>
      <left/>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rgb="FFFF0000"/>
      </left>
      <right style="thin">
        <color rgb="FFFF0000"/>
      </right>
      <top style="thin">
        <color rgb="FFFF0000"/>
      </top>
      <bottom/>
      <diagonal/>
    </border>
    <border>
      <left style="thin">
        <color rgb="FFFF0000"/>
      </left>
      <right style="thin">
        <color rgb="FFFF0000"/>
      </right>
      <top/>
      <bottom style="thin">
        <color rgb="FFFF0000"/>
      </bottom>
      <diagonal/>
    </border>
    <border>
      <left style="thin">
        <color rgb="FFFF0000"/>
      </left>
      <right style="thin">
        <color rgb="FFFF0000"/>
      </right>
      <top/>
      <bottom/>
      <diagonal/>
    </border>
    <border>
      <left style="thin">
        <color theme="1"/>
      </left>
      <right style="thin">
        <color theme="1"/>
      </right>
      <top style="thin">
        <color theme="1"/>
      </top>
      <bottom style="thin">
        <color theme="1"/>
      </bottom>
      <diagonal/>
    </border>
    <border>
      <left style="medium">
        <color theme="1"/>
      </left>
      <right style="thin">
        <color theme="1"/>
      </right>
      <top style="medium">
        <color theme="1"/>
      </top>
      <bottom style="thin">
        <color theme="1"/>
      </bottom>
      <diagonal/>
    </border>
    <border>
      <left style="thin">
        <color theme="1"/>
      </left>
      <right style="thin">
        <color theme="1"/>
      </right>
      <top style="medium">
        <color theme="1"/>
      </top>
      <bottom style="thin">
        <color theme="1"/>
      </bottom>
      <diagonal/>
    </border>
    <border>
      <left style="thin">
        <color theme="1"/>
      </left>
      <right style="medium">
        <color theme="1"/>
      </right>
      <top style="medium">
        <color theme="1"/>
      </top>
      <bottom style="thin">
        <color theme="1"/>
      </bottom>
      <diagonal/>
    </border>
    <border>
      <left style="medium">
        <color theme="1"/>
      </left>
      <right style="thin">
        <color theme="1"/>
      </right>
      <top style="thin">
        <color theme="1"/>
      </top>
      <bottom style="thin">
        <color theme="1"/>
      </bottom>
      <diagonal/>
    </border>
    <border>
      <left style="thin">
        <color theme="1"/>
      </left>
      <right style="medium">
        <color theme="1"/>
      </right>
      <top style="thin">
        <color theme="1"/>
      </top>
      <bottom style="thin">
        <color theme="1"/>
      </bottom>
      <diagonal/>
    </border>
    <border>
      <left style="medium">
        <color theme="1"/>
      </left>
      <right style="thin">
        <color theme="1"/>
      </right>
      <top style="thin">
        <color theme="1"/>
      </top>
      <bottom style="medium">
        <color theme="1"/>
      </bottom>
      <diagonal/>
    </border>
    <border>
      <left style="thin">
        <color theme="1"/>
      </left>
      <right style="thin">
        <color theme="1"/>
      </right>
      <top style="thin">
        <color theme="1"/>
      </top>
      <bottom style="medium">
        <color theme="1"/>
      </bottom>
      <diagonal/>
    </border>
    <border>
      <left style="thin">
        <color theme="1"/>
      </left>
      <right style="medium">
        <color theme="1"/>
      </right>
      <top style="thin">
        <color theme="1"/>
      </top>
      <bottom style="medium">
        <color theme="1"/>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double">
        <color rgb="FF3F3F3F"/>
      </left>
      <right style="double">
        <color rgb="FF3F3F3F"/>
      </right>
      <top style="double">
        <color rgb="FF3F3F3F"/>
      </top>
      <bottom style="double">
        <color rgb="FF3F3F3F"/>
      </bottom>
      <diagonal/>
    </border>
    <border>
      <left/>
      <right/>
      <top style="thin">
        <color indexed="64"/>
      </top>
      <bottom/>
      <diagonal/>
    </border>
    <border>
      <left style="double">
        <color rgb="FF3F3F3F"/>
      </left>
      <right/>
      <top/>
      <bottom/>
      <diagonal/>
    </border>
    <border>
      <left style="thin">
        <color theme="1"/>
      </left>
      <right/>
      <top/>
      <bottom/>
      <diagonal/>
    </border>
    <border>
      <left style="thin">
        <color theme="1"/>
      </left>
      <right style="thin">
        <color theme="1"/>
      </right>
      <top/>
      <bottom/>
      <diagonal/>
    </border>
    <border>
      <left style="thin">
        <color theme="1"/>
      </left>
      <right style="double">
        <color rgb="FF3F3F3F"/>
      </right>
      <top/>
      <bottom/>
      <diagonal/>
    </border>
    <border>
      <left style="double">
        <color rgb="FF3F3F3F"/>
      </left>
      <right/>
      <top style="double">
        <color rgb="FF3F3F3F"/>
      </top>
      <bottom style="double">
        <color rgb="FF3F3F3F"/>
      </bottom>
      <diagonal/>
    </border>
    <border>
      <left/>
      <right style="double">
        <color rgb="FF3F3F3F"/>
      </right>
      <top style="double">
        <color rgb="FF3F3F3F"/>
      </top>
      <bottom style="double">
        <color rgb="FF3F3F3F"/>
      </bottom>
      <diagonal/>
    </border>
    <border>
      <left/>
      <right style="thin">
        <color theme="1"/>
      </right>
      <top/>
      <bottom/>
      <diagonal/>
    </border>
    <border>
      <left style="medium">
        <color indexed="64"/>
      </left>
      <right/>
      <top style="medium">
        <color indexed="64"/>
      </top>
      <bottom style="medium">
        <color rgb="FFA5A5A5"/>
      </bottom>
      <diagonal/>
    </border>
    <border>
      <left/>
      <right/>
      <top style="medium">
        <color indexed="64"/>
      </top>
      <bottom style="medium">
        <color rgb="FFA5A5A5"/>
      </bottom>
      <diagonal/>
    </border>
    <border>
      <left/>
      <right style="medium">
        <color indexed="64"/>
      </right>
      <top style="medium">
        <color indexed="64"/>
      </top>
      <bottom style="medium">
        <color rgb="FFA5A5A5"/>
      </bottom>
      <diagonal/>
    </border>
    <border>
      <left style="medium">
        <color indexed="64"/>
      </left>
      <right style="medium">
        <color rgb="FFC9C9C9"/>
      </right>
      <top/>
      <bottom style="medium">
        <color rgb="FFC9C9C9"/>
      </bottom>
      <diagonal/>
    </border>
    <border>
      <left/>
      <right style="medium">
        <color rgb="FFC9C9C9"/>
      </right>
      <top/>
      <bottom style="medium">
        <color rgb="FFC9C9C9"/>
      </bottom>
      <diagonal/>
    </border>
    <border>
      <left style="medium">
        <color rgb="FFC9C9C9"/>
      </left>
      <right/>
      <top style="medium">
        <color rgb="FFA5A5A5"/>
      </top>
      <bottom style="medium">
        <color rgb="FFC9C9C9"/>
      </bottom>
      <diagonal/>
    </border>
    <border>
      <left/>
      <right style="medium">
        <color rgb="FFC9C9C9"/>
      </right>
      <top style="medium">
        <color rgb="FFA5A5A5"/>
      </top>
      <bottom style="medium">
        <color rgb="FFC9C9C9"/>
      </bottom>
      <diagonal/>
    </border>
    <border>
      <left/>
      <right style="medium">
        <color indexed="64"/>
      </right>
      <top/>
      <bottom style="medium">
        <color rgb="FFC9C9C9"/>
      </bottom>
      <diagonal/>
    </border>
    <border>
      <left style="medium">
        <color rgb="FFC9C9C9"/>
      </left>
      <right/>
      <top style="medium">
        <color rgb="FFC9C9C9"/>
      </top>
      <bottom style="medium">
        <color rgb="FFC9C9C9"/>
      </bottom>
      <diagonal/>
    </border>
    <border>
      <left/>
      <right style="medium">
        <color rgb="FFC9C9C9"/>
      </right>
      <top style="medium">
        <color rgb="FFC9C9C9"/>
      </top>
      <bottom style="medium">
        <color rgb="FFC9C9C9"/>
      </bottom>
      <diagonal/>
    </border>
    <border>
      <left style="thin">
        <color theme="2" tint="-0.249977111117893"/>
      </left>
      <right style="medium">
        <color indexed="64"/>
      </right>
      <top style="medium">
        <color rgb="FFC9C9C9"/>
      </top>
      <bottom style="medium">
        <color rgb="FFC9C9C9"/>
      </bottom>
      <diagonal/>
    </border>
    <border>
      <left style="medium">
        <color rgb="FFC9C9C9"/>
      </left>
      <right style="medium">
        <color indexed="64"/>
      </right>
      <top style="medium">
        <color rgb="FFC9C9C9"/>
      </top>
      <bottom style="medium">
        <color theme="0" tint="-0.249977111117893"/>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rgb="FFC9C9C9"/>
      </right>
      <top/>
      <bottom/>
      <diagonal/>
    </border>
    <border>
      <left/>
      <right style="medium">
        <color indexed="64"/>
      </right>
      <top/>
      <bottom/>
      <diagonal/>
    </border>
    <border>
      <left/>
      <right/>
      <top/>
      <bottom style="medium">
        <color indexed="64"/>
      </bottom>
      <diagonal/>
    </border>
    <border>
      <left style="slantDashDot">
        <color theme="1"/>
      </left>
      <right/>
      <top style="slantDashDot">
        <color theme="1"/>
      </top>
      <bottom/>
      <diagonal/>
    </border>
    <border>
      <left/>
      <right/>
      <top style="slantDashDot">
        <color theme="1"/>
      </top>
      <bottom/>
      <diagonal/>
    </border>
    <border>
      <left style="slantDashDot">
        <color theme="1"/>
      </left>
      <right/>
      <top/>
      <bottom style="slantDashDot">
        <color theme="1"/>
      </bottom>
      <diagonal/>
    </border>
    <border>
      <left/>
      <right/>
      <top/>
      <bottom style="slantDashDot">
        <color theme="1"/>
      </bottom>
      <diagonal/>
    </border>
    <border>
      <left/>
      <right style="slantDashDot">
        <color theme="1" tint="0.249977111117893"/>
      </right>
      <top style="slantDashDot">
        <color theme="1"/>
      </top>
      <bottom/>
      <diagonal/>
    </border>
    <border>
      <left/>
      <right style="slantDashDot">
        <color theme="1" tint="0.249977111117893"/>
      </right>
      <top/>
      <bottom style="slantDashDot">
        <color theme="1"/>
      </bottom>
      <diagonal/>
    </border>
    <border>
      <left style="thin">
        <color rgb="FF000000"/>
      </left>
      <right/>
      <top/>
      <bottom/>
      <diagonal/>
    </border>
    <border>
      <left/>
      <right style="thin">
        <color rgb="FF000000"/>
      </right>
      <top/>
      <bottom/>
      <diagonal/>
    </border>
  </borders>
  <cellStyleXfs count="5">
    <xf numFmtId="0" fontId="0" fillId="0" borderId="0"/>
    <xf numFmtId="44" fontId="1" fillId="0" borderId="0" applyFont="0" applyFill="0" applyBorder="0" applyAlignment="0" applyProtection="0"/>
    <xf numFmtId="0" fontId="2" fillId="2" borderId="0" applyNumberFormat="0" applyBorder="0" applyAlignment="0" applyProtection="0"/>
    <xf numFmtId="0" fontId="1" fillId="3" borderId="0" applyNumberFormat="0" applyBorder="0" applyAlignment="0" applyProtection="0"/>
    <xf numFmtId="0" fontId="10" fillId="7" borderId="18" applyNumberFormat="0" applyAlignment="0" applyProtection="0"/>
  </cellStyleXfs>
  <cellXfs count="116">
    <xf numFmtId="0" fontId="0" fillId="0" borderId="0" xfId="0"/>
    <xf numFmtId="0" fontId="0" fillId="4" borderId="0" xfId="0" applyFill="1"/>
    <xf numFmtId="0" fontId="1" fillId="3" borderId="1" xfId="3" applyBorder="1"/>
    <xf numFmtId="0" fontId="0" fillId="4" borderId="0" xfId="0" applyFill="1" applyAlignment="1">
      <alignment horizontal="center"/>
    </xf>
    <xf numFmtId="14" fontId="0" fillId="4" borderId="0" xfId="0" applyNumberFormat="1" applyFill="1"/>
    <xf numFmtId="164" fontId="1" fillId="3" borderId="1" xfId="3" applyNumberFormat="1" applyBorder="1"/>
    <xf numFmtId="0" fontId="2" fillId="4" borderId="0" xfId="0" applyFont="1" applyFill="1"/>
    <xf numFmtId="0" fontId="0" fillId="4" borderId="4" xfId="0" applyFill="1" applyBorder="1"/>
    <xf numFmtId="165" fontId="2" fillId="2" borderId="6" xfId="2" applyNumberFormat="1" applyBorder="1" applyAlignment="1">
      <alignment horizontal="center"/>
    </xf>
    <xf numFmtId="165" fontId="2" fillId="2" borderId="7" xfId="2" applyNumberFormat="1" applyBorder="1" applyAlignment="1">
      <alignment horizontal="center"/>
    </xf>
    <xf numFmtId="165" fontId="2" fillId="2" borderId="8" xfId="2" applyNumberFormat="1" applyBorder="1" applyAlignment="1">
      <alignment horizontal="center"/>
    </xf>
    <xf numFmtId="165" fontId="2" fillId="2" borderId="9" xfId="2" applyNumberFormat="1" applyBorder="1" applyAlignment="1">
      <alignment horizontal="center"/>
    </xf>
    <xf numFmtId="165" fontId="2" fillId="2" borderId="10" xfId="2" applyNumberFormat="1" applyBorder="1" applyAlignment="1">
      <alignment horizontal="center"/>
    </xf>
    <xf numFmtId="165" fontId="2" fillId="2" borderId="11" xfId="2" applyNumberFormat="1" applyBorder="1" applyAlignment="1">
      <alignment horizontal="center"/>
    </xf>
    <xf numFmtId="165" fontId="2" fillId="2" borderId="12" xfId="2" applyNumberFormat="1" applyBorder="1" applyAlignment="1">
      <alignment horizontal="center"/>
    </xf>
    <xf numFmtId="165" fontId="2" fillId="2" borderId="13" xfId="2" applyNumberFormat="1" applyBorder="1" applyAlignment="1">
      <alignment horizontal="center"/>
    </xf>
    <xf numFmtId="165" fontId="2" fillId="2" borderId="14" xfId="2" applyNumberFormat="1" applyBorder="1" applyAlignment="1">
      <alignment horizontal="center"/>
    </xf>
    <xf numFmtId="0" fontId="5" fillId="5" borderId="15" xfId="0" applyFont="1" applyFill="1" applyBorder="1"/>
    <xf numFmtId="0" fontId="5" fillId="5" borderId="16" xfId="0" applyFont="1" applyFill="1" applyBorder="1"/>
    <xf numFmtId="0" fontId="6" fillId="6" borderId="17" xfId="0" applyFont="1" applyFill="1" applyBorder="1"/>
    <xf numFmtId="0" fontId="7" fillId="0" borderId="15" xfId="0" applyFont="1" applyBorder="1"/>
    <xf numFmtId="0" fontId="7" fillId="0" borderId="16" xfId="0" applyFont="1" applyBorder="1"/>
    <xf numFmtId="0" fontId="7" fillId="0" borderId="17" xfId="0" applyFont="1" applyBorder="1"/>
    <xf numFmtId="0" fontId="8" fillId="0" borderId="16" xfId="0" applyFont="1" applyBorder="1"/>
    <xf numFmtId="0" fontId="9" fillId="0" borderId="16" xfId="0" applyFont="1" applyBorder="1"/>
    <xf numFmtId="0" fontId="1" fillId="3" borderId="1" xfId="3" applyBorder="1" applyAlignment="1">
      <alignment horizontal="center"/>
    </xf>
    <xf numFmtId="44" fontId="1" fillId="3" borderId="2" xfId="1" applyFill="1" applyBorder="1"/>
    <xf numFmtId="0" fontId="12" fillId="3" borderId="1" xfId="3" applyFont="1" applyBorder="1"/>
    <xf numFmtId="0" fontId="10" fillId="7" borderId="18" xfId="4" applyAlignment="1">
      <alignment horizontal="center"/>
    </xf>
    <xf numFmtId="44" fontId="0" fillId="4" borderId="0" xfId="0" applyNumberFormat="1" applyFill="1"/>
    <xf numFmtId="0" fontId="13" fillId="4" borderId="0" xfId="0" applyFont="1" applyFill="1"/>
    <xf numFmtId="0" fontId="14" fillId="4" borderId="0" xfId="0" applyFont="1" applyFill="1"/>
    <xf numFmtId="0" fontId="11" fillId="4" borderId="0" xfId="0" applyFont="1" applyFill="1"/>
    <xf numFmtId="49" fontId="0" fillId="4" borderId="0" xfId="0" applyNumberFormat="1" applyFill="1" applyAlignment="1">
      <alignment horizontal="right"/>
    </xf>
    <xf numFmtId="0" fontId="15" fillId="4" borderId="0" xfId="0" applyFont="1" applyFill="1"/>
    <xf numFmtId="0" fontId="18" fillId="4" borderId="0" xfId="0" applyFont="1" applyFill="1"/>
    <xf numFmtId="0" fontId="1" fillId="8" borderId="1" xfId="3" applyFill="1" applyBorder="1"/>
    <xf numFmtId="0" fontId="1" fillId="8" borderId="1" xfId="3" applyFill="1" applyBorder="1" applyAlignment="1">
      <alignment horizontal="center"/>
    </xf>
    <xf numFmtId="0" fontId="12" fillId="8" borderId="1" xfId="3" applyFont="1" applyFill="1" applyBorder="1"/>
    <xf numFmtId="44" fontId="1" fillId="8" borderId="2" xfId="1" applyFill="1" applyBorder="1"/>
    <xf numFmtId="0" fontId="10" fillId="8" borderId="20" xfId="4" applyFill="1" applyBorder="1" applyAlignment="1">
      <alignment horizontal="center"/>
    </xf>
    <xf numFmtId="0" fontId="10" fillId="8" borderId="22" xfId="4" applyFill="1" applyBorder="1" applyAlignment="1">
      <alignment horizontal="center"/>
    </xf>
    <xf numFmtId="0" fontId="19" fillId="8" borderId="23" xfId="4" applyNumberFormat="1" applyFont="1" applyFill="1" applyBorder="1" applyAlignment="1">
      <alignment horizontal="center"/>
    </xf>
    <xf numFmtId="0" fontId="10" fillId="8" borderId="0" xfId="4" applyFill="1" applyBorder="1" applyAlignment="1">
      <alignment horizontal="center"/>
    </xf>
    <xf numFmtId="0" fontId="10" fillId="8" borderId="26" xfId="4" applyFill="1" applyBorder="1" applyAlignment="1">
      <alignment horizontal="center"/>
    </xf>
    <xf numFmtId="0" fontId="10" fillId="8" borderId="21" xfId="4" applyFill="1" applyBorder="1" applyAlignment="1">
      <alignment horizontal="center"/>
    </xf>
    <xf numFmtId="0" fontId="19" fillId="8" borderId="22" xfId="4" applyFont="1" applyFill="1" applyBorder="1" applyAlignment="1">
      <alignment horizontal="center"/>
    </xf>
    <xf numFmtId="164" fontId="11" fillId="3" borderId="1" xfId="3" applyNumberFormat="1" applyFont="1" applyBorder="1"/>
    <xf numFmtId="164" fontId="11" fillId="8" borderId="1" xfId="3" applyNumberFormat="1" applyFont="1" applyFill="1" applyBorder="1"/>
    <xf numFmtId="0" fontId="24" fillId="4" borderId="0" xfId="0" applyFont="1" applyFill="1" applyAlignment="1">
      <alignment horizontal="justify" vertical="center" wrapText="1"/>
    </xf>
    <xf numFmtId="0" fontId="24" fillId="4" borderId="0" xfId="0" applyFont="1" applyFill="1" applyAlignment="1">
      <alignment horizontal="left" vertical="center"/>
    </xf>
    <xf numFmtId="44" fontId="24" fillId="4" borderId="0" xfId="0" applyNumberFormat="1" applyFont="1" applyFill="1" applyAlignment="1">
      <alignment horizontal="left" vertical="center"/>
    </xf>
    <xf numFmtId="8" fontId="24" fillId="4" borderId="0" xfId="0" applyNumberFormat="1" applyFont="1" applyFill="1" applyAlignment="1">
      <alignment horizontal="right" vertical="center" wrapText="1"/>
    </xf>
    <xf numFmtId="0" fontId="0" fillId="4" borderId="0" xfId="0" applyFill="1" applyAlignment="1">
      <alignment horizontal="left"/>
    </xf>
    <xf numFmtId="0" fontId="24" fillId="4" borderId="44" xfId="0" applyFont="1" applyFill="1" applyBorder="1" applyAlignment="1">
      <alignment horizontal="justify" vertical="center" wrapText="1"/>
    </xf>
    <xf numFmtId="0" fontId="0" fillId="4" borderId="44" xfId="0" applyFill="1" applyBorder="1" applyAlignment="1">
      <alignment horizontal="left"/>
    </xf>
    <xf numFmtId="0" fontId="23" fillId="4" borderId="30" xfId="0" applyFont="1" applyFill="1" applyBorder="1" applyAlignment="1">
      <alignment horizontal="center" vertical="center" wrapText="1"/>
    </xf>
    <xf numFmtId="0" fontId="23" fillId="4" borderId="31" xfId="0" applyFont="1" applyFill="1" applyBorder="1" applyAlignment="1">
      <alignment horizontal="center" vertical="center" wrapText="1"/>
    </xf>
    <xf numFmtId="0" fontId="23" fillId="4" borderId="34" xfId="0" applyFont="1" applyFill="1" applyBorder="1" applyAlignment="1">
      <alignment horizontal="center" vertical="center" wrapText="1"/>
    </xf>
    <xf numFmtId="16" fontId="23" fillId="4" borderId="30" xfId="0" applyNumberFormat="1" applyFont="1" applyFill="1" applyBorder="1" applyAlignment="1">
      <alignment horizontal="justify" vertical="center" wrapText="1"/>
    </xf>
    <xf numFmtId="0" fontId="24" fillId="4" borderId="31" xfId="0" applyFont="1" applyFill="1" applyBorder="1" applyAlignment="1">
      <alignment horizontal="justify" vertical="center" wrapText="1"/>
    </xf>
    <xf numFmtId="44" fontId="24" fillId="4" borderId="34" xfId="0" applyNumberFormat="1" applyFont="1" applyFill="1" applyBorder="1" applyAlignment="1">
      <alignment horizontal="justify" vertical="center" wrapText="1"/>
    </xf>
    <xf numFmtId="44" fontId="24" fillId="4" borderId="37" xfId="0" applyNumberFormat="1" applyFont="1" applyFill="1" applyBorder="1" applyAlignment="1">
      <alignment horizontal="justify" vertical="center" wrapText="1"/>
    </xf>
    <xf numFmtId="44" fontId="24" fillId="4" borderId="38" xfId="0" applyNumberFormat="1" applyFont="1" applyFill="1" applyBorder="1" applyAlignment="1">
      <alignment horizontal="justify" vertical="center" wrapText="1"/>
    </xf>
    <xf numFmtId="16" fontId="23" fillId="4" borderId="42" xfId="0" applyNumberFormat="1" applyFont="1" applyFill="1" applyBorder="1" applyAlignment="1">
      <alignment horizontal="justify" vertical="center" wrapText="1"/>
    </xf>
    <xf numFmtId="44" fontId="24" fillId="4" borderId="43" xfId="0" applyNumberFormat="1" applyFont="1" applyFill="1" applyBorder="1" applyAlignment="1">
      <alignment horizontal="justify" vertical="center" wrapText="1"/>
    </xf>
    <xf numFmtId="49" fontId="0" fillId="4" borderId="0" xfId="0" applyNumberFormat="1" applyFill="1"/>
    <xf numFmtId="44" fontId="0" fillId="4" borderId="0" xfId="1" applyFont="1" applyFill="1"/>
    <xf numFmtId="49" fontId="2" fillId="4" borderId="0" xfId="0" applyNumberFormat="1" applyFont="1" applyFill="1"/>
    <xf numFmtId="44" fontId="2" fillId="4" borderId="0" xfId="1" applyFont="1" applyFill="1"/>
    <xf numFmtId="0" fontId="10" fillId="7" borderId="18" xfId="4" applyAlignment="1" applyProtection="1">
      <alignment horizontal="center"/>
      <protection locked="0"/>
    </xf>
    <xf numFmtId="0" fontId="10" fillId="7" borderId="24" xfId="4" applyBorder="1" applyAlignment="1" applyProtection="1">
      <alignment horizontal="center"/>
      <protection locked="0"/>
    </xf>
    <xf numFmtId="0" fontId="10" fillId="7" borderId="25" xfId="4" applyBorder="1" applyAlignment="1" applyProtection="1">
      <alignment horizontal="center"/>
      <protection locked="0"/>
    </xf>
    <xf numFmtId="0" fontId="7" fillId="0" borderId="0" xfId="0" applyFont="1"/>
    <xf numFmtId="0" fontId="7" fillId="0" borderId="51" xfId="0" applyFont="1" applyBorder="1"/>
    <xf numFmtId="0" fontId="0" fillId="0" borderId="16" xfId="0" applyBorder="1"/>
    <xf numFmtId="0" fontId="7" fillId="0" borderId="52" xfId="0" applyFont="1" applyBorder="1"/>
    <xf numFmtId="0" fontId="8" fillId="0" borderId="0" xfId="0" applyFont="1"/>
    <xf numFmtId="44" fontId="18" fillId="4" borderId="0" xfId="0" applyNumberFormat="1" applyFont="1" applyFill="1" applyAlignment="1">
      <alignment horizontal="center"/>
    </xf>
    <xf numFmtId="0" fontId="18" fillId="4" borderId="0" xfId="0" applyFont="1" applyFill="1" applyAlignment="1">
      <alignment horizontal="center"/>
    </xf>
    <xf numFmtId="0" fontId="0" fillId="4" borderId="0" xfId="0" applyFill="1" applyAlignment="1">
      <alignment horizontal="left" vertical="center" wrapText="1"/>
    </xf>
    <xf numFmtId="0" fontId="0" fillId="4" borderId="0" xfId="0" applyFill="1" applyAlignment="1">
      <alignment horizontal="center"/>
    </xf>
    <xf numFmtId="44" fontId="3" fillId="4" borderId="3" xfId="1" applyFont="1" applyFill="1" applyBorder="1" applyAlignment="1">
      <alignment horizontal="center"/>
    </xf>
    <xf numFmtId="44" fontId="3" fillId="4" borderId="5" xfId="1" applyFont="1" applyFill="1" applyBorder="1" applyAlignment="1">
      <alignment horizontal="center"/>
    </xf>
    <xf numFmtId="0" fontId="4" fillId="4" borderId="0" xfId="0" applyFont="1" applyFill="1" applyAlignment="1">
      <alignment horizontal="center"/>
    </xf>
    <xf numFmtId="0" fontId="3" fillId="4" borderId="0" xfId="0" applyFont="1" applyFill="1" applyAlignment="1">
      <alignment horizontal="center"/>
    </xf>
    <xf numFmtId="0" fontId="0" fillId="4" borderId="19" xfId="0" applyFill="1" applyBorder="1" applyAlignment="1">
      <alignment horizontal="center"/>
    </xf>
    <xf numFmtId="0" fontId="24" fillId="4" borderId="35" xfId="0" applyFont="1" applyFill="1" applyBorder="1" applyAlignment="1">
      <alignment horizontal="center" vertical="center"/>
    </xf>
    <xf numFmtId="0" fontId="24" fillId="4" borderId="36" xfId="0" applyFont="1" applyFill="1" applyBorder="1" applyAlignment="1">
      <alignment horizontal="center" vertical="center"/>
    </xf>
    <xf numFmtId="0" fontId="20" fillId="9" borderId="45" xfId="0" applyFont="1" applyFill="1" applyBorder="1" applyAlignment="1">
      <alignment horizontal="left" vertical="center"/>
    </xf>
    <xf numFmtId="0" fontId="20" fillId="9" borderId="46" xfId="0" applyFont="1" applyFill="1" applyBorder="1" applyAlignment="1">
      <alignment horizontal="left" vertical="center"/>
    </xf>
    <xf numFmtId="0" fontId="20" fillId="9" borderId="47" xfId="0" applyFont="1" applyFill="1" applyBorder="1" applyAlignment="1">
      <alignment horizontal="left" vertical="center"/>
    </xf>
    <xf numFmtId="0" fontId="20" fillId="9" borderId="48" xfId="0" applyFont="1" applyFill="1" applyBorder="1" applyAlignment="1">
      <alignment horizontal="left" vertical="center"/>
    </xf>
    <xf numFmtId="0" fontId="24" fillId="4" borderId="35" xfId="0" applyFont="1" applyFill="1" applyBorder="1" applyAlignment="1">
      <alignment horizontal="left" vertical="center"/>
    </xf>
    <xf numFmtId="0" fontId="24" fillId="4" borderId="36" xfId="0" applyFont="1" applyFill="1" applyBorder="1" applyAlignment="1">
      <alignment horizontal="left" vertical="center"/>
    </xf>
    <xf numFmtId="0" fontId="24" fillId="4" borderId="39" xfId="0" applyFont="1" applyFill="1" applyBorder="1" applyAlignment="1">
      <alignment horizontal="justify" vertical="center" wrapText="1"/>
    </xf>
    <xf numFmtId="0" fontId="24" fillId="4" borderId="40" xfId="0" applyFont="1" applyFill="1" applyBorder="1" applyAlignment="1">
      <alignment horizontal="justify" vertical="center" wrapText="1"/>
    </xf>
    <xf numFmtId="44" fontId="24" fillId="4" borderId="40" xfId="0" applyNumberFormat="1" applyFont="1" applyFill="1" applyBorder="1" applyAlignment="1">
      <alignment horizontal="right" vertical="center" wrapText="1"/>
    </xf>
    <xf numFmtId="8" fontId="24" fillId="4" borderId="41" xfId="0" applyNumberFormat="1" applyFont="1" applyFill="1" applyBorder="1" applyAlignment="1">
      <alignment horizontal="right" vertical="center" wrapText="1"/>
    </xf>
    <xf numFmtId="0" fontId="22" fillId="10" borderId="27" xfId="0" applyFont="1" applyFill="1" applyBorder="1" applyAlignment="1">
      <alignment horizontal="center" vertical="center" wrapText="1"/>
    </xf>
    <xf numFmtId="0" fontId="22" fillId="10" borderId="28" xfId="0" applyFont="1" applyFill="1" applyBorder="1" applyAlignment="1">
      <alignment horizontal="center" vertical="center" wrapText="1"/>
    </xf>
    <xf numFmtId="0" fontId="22" fillId="10" borderId="29" xfId="0" applyFont="1" applyFill="1" applyBorder="1" applyAlignment="1">
      <alignment horizontal="center" vertical="center" wrapText="1"/>
    </xf>
    <xf numFmtId="0" fontId="23" fillId="4" borderId="32" xfId="0" applyFont="1" applyFill="1" applyBorder="1" applyAlignment="1">
      <alignment horizontal="center" vertical="center"/>
    </xf>
    <xf numFmtId="0" fontId="23" fillId="4" borderId="33" xfId="0" applyFont="1" applyFill="1" applyBorder="1" applyAlignment="1">
      <alignment horizontal="center" vertical="center"/>
    </xf>
    <xf numFmtId="0" fontId="0" fillId="4" borderId="0" xfId="0" applyFill="1"/>
    <xf numFmtId="0" fontId="24" fillId="4" borderId="0" xfId="0" applyFont="1" applyFill="1" applyAlignment="1">
      <alignment horizontal="justify" vertical="center" wrapText="1"/>
    </xf>
    <xf numFmtId="44" fontId="24" fillId="4" borderId="0" xfId="0" applyNumberFormat="1" applyFont="1" applyFill="1" applyAlignment="1">
      <alignment horizontal="right" vertical="center" wrapText="1"/>
    </xf>
    <xf numFmtId="8" fontId="24" fillId="4" borderId="0" xfId="0" applyNumberFormat="1" applyFont="1" applyFill="1" applyAlignment="1">
      <alignment horizontal="right" vertical="center" wrapText="1"/>
    </xf>
    <xf numFmtId="0" fontId="20" fillId="9" borderId="46" xfId="0" applyFont="1" applyFill="1" applyBorder="1" applyAlignment="1" applyProtection="1">
      <alignment horizontal="left" vertical="center"/>
      <protection locked="0"/>
    </xf>
    <xf numFmtId="0" fontId="20" fillId="9" borderId="48" xfId="0" applyFont="1" applyFill="1" applyBorder="1" applyAlignment="1" applyProtection="1">
      <alignment horizontal="left" vertical="center"/>
      <protection locked="0"/>
    </xf>
    <xf numFmtId="166" fontId="20" fillId="9" borderId="46" xfId="0" applyNumberFormat="1" applyFont="1" applyFill="1" applyBorder="1" applyAlignment="1">
      <alignment horizontal="center" vertical="center"/>
    </xf>
    <xf numFmtId="166" fontId="0" fillId="9" borderId="46" xfId="0" applyNumberFormat="1" applyFill="1" applyBorder="1" applyAlignment="1">
      <alignment horizontal="center" vertical="center"/>
    </xf>
    <xf numFmtId="166" fontId="0" fillId="9" borderId="49" xfId="0" applyNumberFormat="1" applyFill="1" applyBorder="1" applyAlignment="1">
      <alignment horizontal="center" vertical="center"/>
    </xf>
    <xf numFmtId="166" fontId="0" fillId="9" borderId="48" xfId="0" applyNumberFormat="1" applyFill="1" applyBorder="1" applyAlignment="1">
      <alignment horizontal="center" vertical="center"/>
    </xf>
    <xf numFmtId="166" fontId="0" fillId="9" borderId="50" xfId="0" applyNumberFormat="1" applyFill="1" applyBorder="1" applyAlignment="1">
      <alignment horizontal="center" vertical="center"/>
    </xf>
    <xf numFmtId="0" fontId="21" fillId="4" borderId="0" xfId="0" applyFont="1" applyFill="1" applyAlignment="1">
      <alignment horizontal="center" vertical="top" wrapText="1"/>
    </xf>
  </cellXfs>
  <cellStyles count="5">
    <cellStyle name="40% - Accent1" xfId="3" builtinId="31"/>
    <cellStyle name="Accent1" xfId="2" builtinId="29"/>
    <cellStyle name="Check Cell" xfId="4" builtinId="23"/>
    <cellStyle name="Currency" xfId="1" builtinId="4"/>
    <cellStyle name="Normal" xfId="0" builtinId="0"/>
  </cellStyles>
  <dxfs count="12">
    <dxf>
      <fill>
        <patternFill>
          <bgColor theme="7" tint="-0.24994659260841701"/>
        </patternFill>
      </fill>
    </dxf>
    <dxf>
      <fill>
        <patternFill>
          <bgColor theme="7" tint="-0.24994659260841701"/>
        </patternFill>
      </fill>
    </dxf>
    <dxf>
      <fill>
        <patternFill>
          <bgColor theme="7" tint="-0.24994659260841701"/>
        </patternFill>
      </fill>
    </dxf>
    <dxf>
      <numFmt numFmtId="0" formatCode="General"/>
      <fill>
        <patternFill>
          <bgColor theme="7" tint="-0.24994659260841701"/>
        </patternFill>
      </fill>
    </dxf>
    <dxf>
      <fill>
        <patternFill>
          <bgColor theme="7" tint="-0.24994659260841701"/>
        </patternFill>
      </fill>
    </dxf>
    <dxf>
      <fill>
        <patternFill>
          <bgColor theme="7" tint="-0.24994659260841701"/>
        </patternFill>
      </fill>
    </dxf>
    <dxf>
      <fill>
        <patternFill>
          <bgColor theme="7" tint="-0.24994659260841701"/>
        </patternFill>
      </fill>
    </dxf>
    <dxf>
      <fill>
        <patternFill>
          <bgColor theme="7" tint="-0.24994659260841701"/>
        </patternFill>
      </fill>
    </dxf>
    <dxf>
      <fill>
        <patternFill>
          <bgColor theme="7" tint="-0.24994659260841701"/>
        </patternFill>
      </fill>
    </dxf>
    <dxf>
      <fill>
        <patternFill>
          <bgColor theme="7" tint="-0.24994659260841701"/>
        </patternFill>
      </fill>
    </dxf>
    <dxf>
      <fill>
        <patternFill>
          <bgColor theme="7" tint="-0.24994659260841701"/>
        </patternFill>
      </fill>
    </dxf>
    <dxf>
      <fill>
        <patternFill>
          <bgColor theme="7" tint="-0.24994659260841701"/>
        </patternFill>
      </fill>
    </dxf>
  </dxfs>
  <tableStyles count="1" defaultTableStyle="TableStyleMedium2" defaultPivotStyle="PivotStyleLight16">
    <tableStyle name="Table Style 1" pivot="0" count="0" xr9:uid="{1E600579-628C-5E40-A2FC-2B197F61E45F}"/>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tyles" Target="styles.xml"/><Relationship Id="rId3" Type="http://schemas.openxmlformats.org/officeDocument/2006/relationships/worksheet" Target="worksheets/sheet3.xml"/><Relationship Id="rId21" Type="http://schemas.openxmlformats.org/officeDocument/2006/relationships/calcChain" Target="calcChain.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heetMetadata" Target="metadata.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5" Type="http://schemas.openxmlformats.org/officeDocument/2006/relationships/image" Target="../media/image5.jpg"/><Relationship Id="rId4" Type="http://schemas.openxmlformats.org/officeDocument/2006/relationships/image" Target="../media/image4.jpg"/></Relationships>
</file>

<file path=xl/drawings/_rels/drawing2.xml.rels><?xml version="1.0" encoding="UTF-8" standalone="yes"?>
<Relationships xmlns="http://schemas.openxmlformats.org/package/2006/relationships"><Relationship Id="rId1" Type="http://schemas.openxmlformats.org/officeDocument/2006/relationships/image" Target="../media/image6.png"/></Relationships>
</file>

<file path=xl/drawings/_rels/drawing3.xml.rels><?xml version="1.0" encoding="UTF-8" standalone="yes"?>
<Relationships xmlns="http://schemas.openxmlformats.org/package/2006/relationships"><Relationship Id="rId1" Type="http://schemas.openxmlformats.org/officeDocument/2006/relationships/image" Target="../media/image6.png"/></Relationships>
</file>

<file path=xl/drawings/_rels/drawing4.xml.rels><?xml version="1.0" encoding="UTF-8" standalone="yes"?>
<Relationships xmlns="http://schemas.openxmlformats.org/package/2006/relationships"><Relationship Id="rId1" Type="http://schemas.openxmlformats.org/officeDocument/2006/relationships/image" Target="../media/image6.png"/></Relationships>
</file>

<file path=xl/drawings/_rels/drawing5.xml.rels><?xml version="1.0" encoding="UTF-8" standalone="yes"?>
<Relationships xmlns="http://schemas.openxmlformats.org/package/2006/relationships"><Relationship Id="rId1" Type="http://schemas.openxmlformats.org/officeDocument/2006/relationships/image" Target="../media/image6.png"/></Relationships>
</file>

<file path=xl/drawings/_rels/drawing6.xml.rels><?xml version="1.0" encoding="UTF-8" standalone="yes"?>
<Relationships xmlns="http://schemas.openxmlformats.org/package/2006/relationships"><Relationship Id="rId1" Type="http://schemas.openxmlformats.org/officeDocument/2006/relationships/image" Target="../media/image6.png"/></Relationships>
</file>

<file path=xl/drawings/_rels/drawing7.xml.rels><?xml version="1.0" encoding="UTF-8" standalone="yes"?>
<Relationships xmlns="http://schemas.openxmlformats.org/package/2006/relationships"><Relationship Id="rId1" Type="http://schemas.openxmlformats.org/officeDocument/2006/relationships/image" Target="../media/image6.png"/></Relationships>
</file>

<file path=xl/drawings/_rels/drawing8.xml.rels><?xml version="1.0" encoding="UTF-8" standalone="yes"?>
<Relationships xmlns="http://schemas.openxmlformats.org/package/2006/relationships"><Relationship Id="rId1" Type="http://schemas.openxmlformats.org/officeDocument/2006/relationships/image" Target="../media/image6.png"/></Relationships>
</file>

<file path=xl/drawings/_rels/drawing9.xml.rels><?xml version="1.0" encoding="UTF-8" standalone="yes"?>
<Relationships xmlns="http://schemas.openxmlformats.org/package/2006/relationships"><Relationship Id="rId1" Type="http://schemas.openxmlformats.org/officeDocument/2006/relationships/image" Target="../media/image6.png"/></Relationships>
</file>

<file path=xl/drawings/_rels/drawing10.xml.rels><?xml version="1.0" encoding="UTF-8" standalone="yes"?>
<Relationships xmlns="http://schemas.openxmlformats.org/package/2006/relationships"><Relationship Id="rId1" Type="http://schemas.openxmlformats.org/officeDocument/2006/relationships/image" Target="../media/image6.png"/></Relationships>
</file>

<file path=xl/drawings/_rels/drawing11.xml.rels><?xml version="1.0" encoding="UTF-8" standalone="yes"?>
<Relationships xmlns="http://schemas.openxmlformats.org/package/2006/relationships"><Relationship Id="rId1" Type="http://schemas.openxmlformats.org/officeDocument/2006/relationships/image" Target="../media/image6.png"/></Relationships>
</file>

<file path=xl/drawings/_rels/drawing12.xml.rels><?xml version="1.0" encoding="UTF-8" standalone="yes"?>
<Relationships xmlns="http://schemas.openxmlformats.org/package/2006/relationships"><Relationship Id="rId1" Type="http://schemas.openxmlformats.org/officeDocument/2006/relationships/image" Target="../media/image6.png"/></Relationships>
</file>

<file path=xl/drawings/_rels/drawing13.xml.rels><?xml version="1.0" encoding="UTF-8" standalone="yes"?>
<Relationships xmlns="http://schemas.openxmlformats.org/package/2006/relationships"><Relationship Id="rId1" Type="http://schemas.openxmlformats.org/officeDocument/2006/relationships/image" Target="../media/image6.png"/></Relationships>
</file>

<file path=xl/drawings/_rels/drawing14.xml.rels><?xml version="1.0" encoding="UTF-8" standalone="yes"?>
<Relationships xmlns="http://schemas.openxmlformats.org/package/2006/relationships"><Relationship Id="rId1" Type="http://schemas.openxmlformats.org/officeDocument/2006/relationships/image" Target="../media/image6.png"/></Relationships>
</file>

<file path=xl/drawings/_rels/drawing15.xml.rels><?xml version="1.0" encoding="UTF-8" standalone="yes"?>
<Relationships xmlns="http://schemas.openxmlformats.org/package/2006/relationships"><Relationship Id="rId1" Type="http://schemas.openxmlformats.org/officeDocument/2006/relationships/image" Target="../media/image5.jpg"/></Relationships>
</file>

<file path=xl/drawings/drawing1.xml><?xml version="1.0" encoding="utf-8"?>
<xdr:wsDr xmlns:xdr="http://schemas.openxmlformats.org/drawingml/2006/spreadsheetDrawing" xmlns:a="http://schemas.openxmlformats.org/drawingml/2006/main">
  <xdr:twoCellAnchor editAs="oneCell">
    <xdr:from>
      <xdr:col>2</xdr:col>
      <xdr:colOff>171450</xdr:colOff>
      <xdr:row>29</xdr:row>
      <xdr:rowOff>171450</xdr:rowOff>
    </xdr:from>
    <xdr:to>
      <xdr:col>8</xdr:col>
      <xdr:colOff>149225</xdr:colOff>
      <xdr:row>34</xdr:row>
      <xdr:rowOff>149225</xdr:rowOff>
    </xdr:to>
    <xdr:pic>
      <xdr:nvPicPr>
        <xdr:cNvPr id="2" name="Picture 1">
          <a:extLst>
            <a:ext uri="{FF2B5EF4-FFF2-40B4-BE49-F238E27FC236}">
              <a16:creationId xmlns:a16="http://schemas.microsoft.com/office/drawing/2014/main" id="{59902548-1414-9C44-8B41-F3C5DB68CCF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517650" y="5949950"/>
          <a:ext cx="5133975" cy="10191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152400</xdr:colOff>
      <xdr:row>37</xdr:row>
      <xdr:rowOff>85725</xdr:rowOff>
    </xdr:from>
    <xdr:to>
      <xdr:col>8</xdr:col>
      <xdr:colOff>130175</xdr:colOff>
      <xdr:row>42</xdr:row>
      <xdr:rowOff>28575</xdr:rowOff>
    </xdr:to>
    <xdr:pic>
      <xdr:nvPicPr>
        <xdr:cNvPr id="3" name="Picture 2">
          <a:extLst>
            <a:ext uri="{FF2B5EF4-FFF2-40B4-BE49-F238E27FC236}">
              <a16:creationId xmlns:a16="http://schemas.microsoft.com/office/drawing/2014/main" id="{5665B917-3144-844C-8390-A72DD7BCF392}"/>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498600" y="7388225"/>
          <a:ext cx="5133975" cy="10096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352425</xdr:colOff>
      <xdr:row>20</xdr:row>
      <xdr:rowOff>47625</xdr:rowOff>
    </xdr:from>
    <xdr:to>
      <xdr:col>6</xdr:col>
      <xdr:colOff>495300</xdr:colOff>
      <xdr:row>25</xdr:row>
      <xdr:rowOff>15875</xdr:rowOff>
    </xdr:to>
    <xdr:pic>
      <xdr:nvPicPr>
        <xdr:cNvPr id="4" name="Picture 3">
          <a:extLst>
            <a:ext uri="{FF2B5EF4-FFF2-40B4-BE49-F238E27FC236}">
              <a16:creationId xmlns:a16="http://schemas.microsoft.com/office/drawing/2014/main" id="{AFC42B2B-6A26-2143-9E5C-F485764E1685}"/>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1698625" y="4111625"/>
          <a:ext cx="3444875" cy="10096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8</xdr:col>
      <xdr:colOff>438150</xdr:colOff>
      <xdr:row>55</xdr:row>
      <xdr:rowOff>193793</xdr:rowOff>
    </xdr:from>
    <xdr:to>
      <xdr:col>10</xdr:col>
      <xdr:colOff>666750</xdr:colOff>
      <xdr:row>62</xdr:row>
      <xdr:rowOff>60324</xdr:rowOff>
    </xdr:to>
    <xdr:pic>
      <xdr:nvPicPr>
        <xdr:cNvPr id="5" name="Picture 4">
          <a:extLst>
            <a:ext uri="{FF2B5EF4-FFF2-40B4-BE49-F238E27FC236}">
              <a16:creationId xmlns:a16="http://schemas.microsoft.com/office/drawing/2014/main" id="{0D071A5A-8AA6-5B41-8926-637161C8AEAC}"/>
            </a:ext>
          </a:extLst>
        </xdr:cNvPr>
        <xdr:cNvPicPr>
          <a:picLocks noChangeAspect="1"/>
        </xdr:cNvPicPr>
      </xdr:nvPicPr>
      <xdr:blipFill>
        <a:blip xmlns:r="http://schemas.openxmlformats.org/officeDocument/2006/relationships" r:embed="rId4">
          <a:clrChange>
            <a:clrFrom>
              <a:srgbClr val="FFFFFF"/>
            </a:clrFrom>
            <a:clrTo>
              <a:srgbClr val="FFFFFF">
                <a:alpha val="0"/>
              </a:srgbClr>
            </a:clrTo>
          </a:clrChange>
          <a:extLst>
            <a:ext uri="{28A0092B-C50C-407E-A947-70E740481C1C}">
              <a14:useLocalDpi xmlns:a14="http://schemas.microsoft.com/office/drawing/2010/main" val="0"/>
            </a:ext>
          </a:extLst>
        </a:blip>
        <a:stretch>
          <a:fillRect/>
        </a:stretch>
      </xdr:blipFill>
      <xdr:spPr>
        <a:xfrm>
          <a:off x="6026150" y="11026893"/>
          <a:ext cx="1905000" cy="1288931"/>
        </a:xfrm>
        <a:prstGeom prst="rect">
          <a:avLst/>
        </a:prstGeom>
      </xdr:spPr>
    </xdr:pic>
    <xdr:clientData/>
  </xdr:twoCellAnchor>
  <xdr:twoCellAnchor editAs="oneCell">
    <xdr:from>
      <xdr:col>1</xdr:col>
      <xdr:colOff>307975</xdr:colOff>
      <xdr:row>0</xdr:row>
      <xdr:rowOff>90170</xdr:rowOff>
    </xdr:from>
    <xdr:to>
      <xdr:col>4</xdr:col>
      <xdr:colOff>511175</xdr:colOff>
      <xdr:row>5</xdr:row>
      <xdr:rowOff>107950</xdr:rowOff>
    </xdr:to>
    <xdr:pic>
      <xdr:nvPicPr>
        <xdr:cNvPr id="6" name="Picture 5">
          <a:extLst>
            <a:ext uri="{FF2B5EF4-FFF2-40B4-BE49-F238E27FC236}">
              <a16:creationId xmlns:a16="http://schemas.microsoft.com/office/drawing/2014/main" id="{3FB987C0-B356-F143-8FF7-0FAF1EB426EA}"/>
            </a:ext>
          </a:extLst>
        </xdr:cNvPr>
        <xdr:cNvPicPr>
          <a:picLocks noChangeAspect="1"/>
        </xdr:cNvPicPr>
      </xdr:nvPicPr>
      <xdr:blipFill>
        <a:blip xmlns:r="http://schemas.openxmlformats.org/officeDocument/2006/relationships" r:embed="rId5">
          <a:clrChange>
            <a:clrFrom>
              <a:srgbClr val="FFFFFF"/>
            </a:clrFrom>
            <a:clrTo>
              <a:srgbClr val="FFFFFF">
                <a:alpha val="0"/>
              </a:srgbClr>
            </a:clrTo>
          </a:clrChange>
          <a:extLst>
            <a:ext uri="{28A0092B-C50C-407E-A947-70E740481C1C}">
              <a14:useLocalDpi xmlns:a14="http://schemas.microsoft.com/office/drawing/2010/main" val="0"/>
            </a:ext>
          </a:extLst>
        </a:blip>
        <a:stretch>
          <a:fillRect/>
        </a:stretch>
      </xdr:blipFill>
      <xdr:spPr>
        <a:xfrm>
          <a:off x="981075" y="90170"/>
          <a:ext cx="2222500" cy="116078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2</xdr:col>
      <xdr:colOff>258419</xdr:colOff>
      <xdr:row>3</xdr:row>
      <xdr:rowOff>66109</xdr:rowOff>
    </xdr:from>
    <xdr:to>
      <xdr:col>3</xdr:col>
      <xdr:colOff>46108</xdr:colOff>
      <xdr:row>44</xdr:row>
      <xdr:rowOff>199156</xdr:rowOff>
    </xdr:to>
    <xdr:sp macro="" textlink="">
      <xdr:nvSpPr>
        <xdr:cNvPr id="2" name="TextBox 1">
          <a:extLst>
            <a:ext uri="{FF2B5EF4-FFF2-40B4-BE49-F238E27FC236}">
              <a16:creationId xmlns:a16="http://schemas.microsoft.com/office/drawing/2014/main" id="{AC80C469-BB76-774A-8862-B65E4F949853}"/>
            </a:ext>
          </a:extLst>
        </xdr:cNvPr>
        <xdr:cNvSpPr txBox="1"/>
      </xdr:nvSpPr>
      <xdr:spPr>
        <a:xfrm rot="16200000">
          <a:off x="-676260" y="3261388"/>
          <a:ext cx="5784547" cy="61318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n-US" sz="4000"/>
            <a:t>AVIATION TAX SERVICES</a:t>
          </a:r>
        </a:p>
      </xdr:txBody>
    </xdr:sp>
    <xdr:clientData/>
  </xdr:twoCellAnchor>
  <xdr:twoCellAnchor editAs="oneCell">
    <xdr:from>
      <xdr:col>2</xdr:col>
      <xdr:colOff>242478</xdr:colOff>
      <xdr:row>42</xdr:row>
      <xdr:rowOff>86856</xdr:rowOff>
    </xdr:from>
    <xdr:to>
      <xdr:col>2</xdr:col>
      <xdr:colOff>806925</xdr:colOff>
      <xdr:row>48</xdr:row>
      <xdr:rowOff>11797</xdr:rowOff>
    </xdr:to>
    <xdr:pic>
      <xdr:nvPicPr>
        <xdr:cNvPr id="3" name="Picture 2">
          <a:extLst>
            <a:ext uri="{FF2B5EF4-FFF2-40B4-BE49-F238E27FC236}">
              <a16:creationId xmlns:a16="http://schemas.microsoft.com/office/drawing/2014/main" id="{D4E9C98D-DCCF-3546-ADAC-5ECA374A5212}"/>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rot="16200000">
          <a:off x="1768731" y="6028203"/>
          <a:ext cx="813941" cy="564447"/>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2</xdr:col>
      <xdr:colOff>258419</xdr:colOff>
      <xdr:row>3</xdr:row>
      <xdr:rowOff>66109</xdr:rowOff>
    </xdr:from>
    <xdr:to>
      <xdr:col>3</xdr:col>
      <xdr:colOff>46108</xdr:colOff>
      <xdr:row>44</xdr:row>
      <xdr:rowOff>199156</xdr:rowOff>
    </xdr:to>
    <xdr:sp macro="" textlink="">
      <xdr:nvSpPr>
        <xdr:cNvPr id="2" name="TextBox 1">
          <a:extLst>
            <a:ext uri="{FF2B5EF4-FFF2-40B4-BE49-F238E27FC236}">
              <a16:creationId xmlns:a16="http://schemas.microsoft.com/office/drawing/2014/main" id="{82291A5A-D2A4-3E44-FBC2-BDFD3871581A}"/>
            </a:ext>
          </a:extLst>
        </xdr:cNvPr>
        <xdr:cNvSpPr txBox="1"/>
      </xdr:nvSpPr>
      <xdr:spPr>
        <a:xfrm rot="16200000">
          <a:off x="-659695" y="3248136"/>
          <a:ext cx="5765221" cy="6159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n-US" sz="4000"/>
            <a:t>AVIATION TAX SERVICES</a:t>
          </a:r>
        </a:p>
      </xdr:txBody>
    </xdr:sp>
    <xdr:clientData/>
  </xdr:twoCellAnchor>
  <xdr:twoCellAnchor editAs="oneCell">
    <xdr:from>
      <xdr:col>2</xdr:col>
      <xdr:colOff>242478</xdr:colOff>
      <xdr:row>42</xdr:row>
      <xdr:rowOff>86856</xdr:rowOff>
    </xdr:from>
    <xdr:to>
      <xdr:col>2</xdr:col>
      <xdr:colOff>806925</xdr:colOff>
      <xdr:row>48</xdr:row>
      <xdr:rowOff>11797</xdr:rowOff>
    </xdr:to>
    <xdr:pic>
      <xdr:nvPicPr>
        <xdr:cNvPr id="4" name="Picture 3">
          <a:extLst>
            <a:ext uri="{FF2B5EF4-FFF2-40B4-BE49-F238E27FC236}">
              <a16:creationId xmlns:a16="http://schemas.microsoft.com/office/drawing/2014/main" id="{F9E74FF2-D5A5-8AA4-886F-867339570C2A}"/>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rot="16200000">
          <a:off x="1763210" y="6048081"/>
          <a:ext cx="836028" cy="564447"/>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2</xdr:col>
      <xdr:colOff>258419</xdr:colOff>
      <xdr:row>3</xdr:row>
      <xdr:rowOff>66109</xdr:rowOff>
    </xdr:from>
    <xdr:to>
      <xdr:col>3</xdr:col>
      <xdr:colOff>46108</xdr:colOff>
      <xdr:row>44</xdr:row>
      <xdr:rowOff>199156</xdr:rowOff>
    </xdr:to>
    <xdr:sp macro="" textlink="">
      <xdr:nvSpPr>
        <xdr:cNvPr id="2" name="TextBox 1">
          <a:extLst>
            <a:ext uri="{FF2B5EF4-FFF2-40B4-BE49-F238E27FC236}">
              <a16:creationId xmlns:a16="http://schemas.microsoft.com/office/drawing/2014/main" id="{E390B040-A0D3-604D-93F5-38AADDAFD675}"/>
            </a:ext>
          </a:extLst>
        </xdr:cNvPr>
        <xdr:cNvSpPr txBox="1"/>
      </xdr:nvSpPr>
      <xdr:spPr>
        <a:xfrm rot="16200000">
          <a:off x="-676260" y="3261388"/>
          <a:ext cx="5784547" cy="61318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n-US" sz="4000"/>
            <a:t>AVIATION TAX SERVICES</a:t>
          </a:r>
        </a:p>
      </xdr:txBody>
    </xdr:sp>
    <xdr:clientData/>
  </xdr:twoCellAnchor>
  <xdr:twoCellAnchor editAs="oneCell">
    <xdr:from>
      <xdr:col>2</xdr:col>
      <xdr:colOff>242478</xdr:colOff>
      <xdr:row>42</xdr:row>
      <xdr:rowOff>86856</xdr:rowOff>
    </xdr:from>
    <xdr:to>
      <xdr:col>2</xdr:col>
      <xdr:colOff>806925</xdr:colOff>
      <xdr:row>48</xdr:row>
      <xdr:rowOff>11797</xdr:rowOff>
    </xdr:to>
    <xdr:pic>
      <xdr:nvPicPr>
        <xdr:cNvPr id="3" name="Picture 2">
          <a:extLst>
            <a:ext uri="{FF2B5EF4-FFF2-40B4-BE49-F238E27FC236}">
              <a16:creationId xmlns:a16="http://schemas.microsoft.com/office/drawing/2014/main" id="{78603E38-BCA5-EA4E-9A2F-FA6269E9CC72}"/>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rot="16200000">
          <a:off x="1768731" y="6028203"/>
          <a:ext cx="813941" cy="564447"/>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2</xdr:col>
      <xdr:colOff>258419</xdr:colOff>
      <xdr:row>3</xdr:row>
      <xdr:rowOff>66109</xdr:rowOff>
    </xdr:from>
    <xdr:to>
      <xdr:col>3</xdr:col>
      <xdr:colOff>46108</xdr:colOff>
      <xdr:row>44</xdr:row>
      <xdr:rowOff>199156</xdr:rowOff>
    </xdr:to>
    <xdr:sp macro="" textlink="">
      <xdr:nvSpPr>
        <xdr:cNvPr id="2" name="TextBox 1">
          <a:extLst>
            <a:ext uri="{FF2B5EF4-FFF2-40B4-BE49-F238E27FC236}">
              <a16:creationId xmlns:a16="http://schemas.microsoft.com/office/drawing/2014/main" id="{4CC7BC73-B684-C948-A254-1614FC37032F}"/>
            </a:ext>
          </a:extLst>
        </xdr:cNvPr>
        <xdr:cNvSpPr txBox="1"/>
      </xdr:nvSpPr>
      <xdr:spPr>
        <a:xfrm rot="16200000">
          <a:off x="-676260" y="3261388"/>
          <a:ext cx="5784547" cy="61318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n-US" sz="4000"/>
            <a:t>AVIATION TAX SERVICES</a:t>
          </a:r>
        </a:p>
      </xdr:txBody>
    </xdr:sp>
    <xdr:clientData/>
  </xdr:twoCellAnchor>
  <xdr:twoCellAnchor editAs="oneCell">
    <xdr:from>
      <xdr:col>2</xdr:col>
      <xdr:colOff>242478</xdr:colOff>
      <xdr:row>42</xdr:row>
      <xdr:rowOff>86856</xdr:rowOff>
    </xdr:from>
    <xdr:to>
      <xdr:col>2</xdr:col>
      <xdr:colOff>806925</xdr:colOff>
      <xdr:row>48</xdr:row>
      <xdr:rowOff>11797</xdr:rowOff>
    </xdr:to>
    <xdr:pic>
      <xdr:nvPicPr>
        <xdr:cNvPr id="3" name="Picture 2">
          <a:extLst>
            <a:ext uri="{FF2B5EF4-FFF2-40B4-BE49-F238E27FC236}">
              <a16:creationId xmlns:a16="http://schemas.microsoft.com/office/drawing/2014/main" id="{0DB49554-E066-B74E-A89F-45527F65F5F2}"/>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rot="16200000">
          <a:off x="1768731" y="6028203"/>
          <a:ext cx="813941" cy="564447"/>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2</xdr:col>
      <xdr:colOff>258419</xdr:colOff>
      <xdr:row>3</xdr:row>
      <xdr:rowOff>66109</xdr:rowOff>
    </xdr:from>
    <xdr:to>
      <xdr:col>3</xdr:col>
      <xdr:colOff>46108</xdr:colOff>
      <xdr:row>44</xdr:row>
      <xdr:rowOff>199156</xdr:rowOff>
    </xdr:to>
    <xdr:sp macro="" textlink="">
      <xdr:nvSpPr>
        <xdr:cNvPr id="2" name="TextBox 1">
          <a:extLst>
            <a:ext uri="{FF2B5EF4-FFF2-40B4-BE49-F238E27FC236}">
              <a16:creationId xmlns:a16="http://schemas.microsoft.com/office/drawing/2014/main" id="{1BA76254-F27D-204C-8F36-BB6D8FC7386C}"/>
            </a:ext>
          </a:extLst>
        </xdr:cNvPr>
        <xdr:cNvSpPr txBox="1"/>
      </xdr:nvSpPr>
      <xdr:spPr>
        <a:xfrm rot="16200000">
          <a:off x="-676260" y="3261388"/>
          <a:ext cx="5784547" cy="61318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n-US" sz="4000"/>
            <a:t>AVIATION TAX SERVICES</a:t>
          </a:r>
        </a:p>
      </xdr:txBody>
    </xdr:sp>
    <xdr:clientData/>
  </xdr:twoCellAnchor>
  <xdr:twoCellAnchor editAs="oneCell">
    <xdr:from>
      <xdr:col>2</xdr:col>
      <xdr:colOff>242478</xdr:colOff>
      <xdr:row>42</xdr:row>
      <xdr:rowOff>86856</xdr:rowOff>
    </xdr:from>
    <xdr:to>
      <xdr:col>2</xdr:col>
      <xdr:colOff>806925</xdr:colOff>
      <xdr:row>48</xdr:row>
      <xdr:rowOff>11797</xdr:rowOff>
    </xdr:to>
    <xdr:pic>
      <xdr:nvPicPr>
        <xdr:cNvPr id="3" name="Picture 2">
          <a:extLst>
            <a:ext uri="{FF2B5EF4-FFF2-40B4-BE49-F238E27FC236}">
              <a16:creationId xmlns:a16="http://schemas.microsoft.com/office/drawing/2014/main" id="{710410C5-567A-3347-8A83-0DCC13D875B1}"/>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rot="16200000">
          <a:off x="1768731" y="6028203"/>
          <a:ext cx="813941" cy="564447"/>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2</xdr:col>
      <xdr:colOff>258419</xdr:colOff>
      <xdr:row>3</xdr:row>
      <xdr:rowOff>66109</xdr:rowOff>
    </xdr:from>
    <xdr:to>
      <xdr:col>3</xdr:col>
      <xdr:colOff>46108</xdr:colOff>
      <xdr:row>44</xdr:row>
      <xdr:rowOff>199156</xdr:rowOff>
    </xdr:to>
    <xdr:sp macro="" textlink="">
      <xdr:nvSpPr>
        <xdr:cNvPr id="2" name="TextBox 1">
          <a:extLst>
            <a:ext uri="{FF2B5EF4-FFF2-40B4-BE49-F238E27FC236}">
              <a16:creationId xmlns:a16="http://schemas.microsoft.com/office/drawing/2014/main" id="{E186FB7E-C10C-2A44-8C9B-12B1CECAA38C}"/>
            </a:ext>
          </a:extLst>
        </xdr:cNvPr>
        <xdr:cNvSpPr txBox="1"/>
      </xdr:nvSpPr>
      <xdr:spPr>
        <a:xfrm rot="16200000">
          <a:off x="-676260" y="3261388"/>
          <a:ext cx="5784547" cy="61318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n-US" sz="4000"/>
            <a:t>AVIATION TAX SERVICES</a:t>
          </a:r>
        </a:p>
      </xdr:txBody>
    </xdr:sp>
    <xdr:clientData/>
  </xdr:twoCellAnchor>
  <xdr:twoCellAnchor editAs="oneCell">
    <xdr:from>
      <xdr:col>2</xdr:col>
      <xdr:colOff>242478</xdr:colOff>
      <xdr:row>42</xdr:row>
      <xdr:rowOff>86856</xdr:rowOff>
    </xdr:from>
    <xdr:to>
      <xdr:col>2</xdr:col>
      <xdr:colOff>806925</xdr:colOff>
      <xdr:row>48</xdr:row>
      <xdr:rowOff>11797</xdr:rowOff>
    </xdr:to>
    <xdr:pic>
      <xdr:nvPicPr>
        <xdr:cNvPr id="3" name="Picture 2">
          <a:extLst>
            <a:ext uri="{FF2B5EF4-FFF2-40B4-BE49-F238E27FC236}">
              <a16:creationId xmlns:a16="http://schemas.microsoft.com/office/drawing/2014/main" id="{BA659213-86A3-284B-A88E-3E0184E72A3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rot="16200000">
          <a:off x="1768731" y="6028203"/>
          <a:ext cx="813941" cy="564447"/>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xdr:from>
      <xdr:col>2</xdr:col>
      <xdr:colOff>258419</xdr:colOff>
      <xdr:row>3</xdr:row>
      <xdr:rowOff>66109</xdr:rowOff>
    </xdr:from>
    <xdr:to>
      <xdr:col>3</xdr:col>
      <xdr:colOff>46108</xdr:colOff>
      <xdr:row>44</xdr:row>
      <xdr:rowOff>199156</xdr:rowOff>
    </xdr:to>
    <xdr:sp macro="" textlink="">
      <xdr:nvSpPr>
        <xdr:cNvPr id="2" name="TextBox 1">
          <a:extLst>
            <a:ext uri="{FF2B5EF4-FFF2-40B4-BE49-F238E27FC236}">
              <a16:creationId xmlns:a16="http://schemas.microsoft.com/office/drawing/2014/main" id="{D77787CC-A0A8-B04F-BF4D-FED2D0C60D76}"/>
            </a:ext>
          </a:extLst>
        </xdr:cNvPr>
        <xdr:cNvSpPr txBox="1"/>
      </xdr:nvSpPr>
      <xdr:spPr>
        <a:xfrm rot="16200000">
          <a:off x="-676260" y="3261388"/>
          <a:ext cx="5784547" cy="61318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n-US" sz="4000"/>
            <a:t>AVIATION TAX SERVICES</a:t>
          </a:r>
        </a:p>
      </xdr:txBody>
    </xdr:sp>
    <xdr:clientData/>
  </xdr:twoCellAnchor>
  <xdr:twoCellAnchor editAs="oneCell">
    <xdr:from>
      <xdr:col>2</xdr:col>
      <xdr:colOff>242478</xdr:colOff>
      <xdr:row>42</xdr:row>
      <xdr:rowOff>86856</xdr:rowOff>
    </xdr:from>
    <xdr:to>
      <xdr:col>2</xdr:col>
      <xdr:colOff>806925</xdr:colOff>
      <xdr:row>48</xdr:row>
      <xdr:rowOff>11797</xdr:rowOff>
    </xdr:to>
    <xdr:pic>
      <xdr:nvPicPr>
        <xdr:cNvPr id="3" name="Picture 2">
          <a:extLst>
            <a:ext uri="{FF2B5EF4-FFF2-40B4-BE49-F238E27FC236}">
              <a16:creationId xmlns:a16="http://schemas.microsoft.com/office/drawing/2014/main" id="{CDBF2C4B-E429-FB4B-A5E0-0B5FDBEC159B}"/>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rot="16200000">
          <a:off x="1768731" y="6028203"/>
          <a:ext cx="813941" cy="564447"/>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xdr:from>
      <xdr:col>2</xdr:col>
      <xdr:colOff>258419</xdr:colOff>
      <xdr:row>3</xdr:row>
      <xdr:rowOff>66109</xdr:rowOff>
    </xdr:from>
    <xdr:to>
      <xdr:col>3</xdr:col>
      <xdr:colOff>46108</xdr:colOff>
      <xdr:row>44</xdr:row>
      <xdr:rowOff>199156</xdr:rowOff>
    </xdr:to>
    <xdr:sp macro="" textlink="">
      <xdr:nvSpPr>
        <xdr:cNvPr id="2" name="TextBox 1">
          <a:extLst>
            <a:ext uri="{FF2B5EF4-FFF2-40B4-BE49-F238E27FC236}">
              <a16:creationId xmlns:a16="http://schemas.microsoft.com/office/drawing/2014/main" id="{2393E765-5CCD-FA48-B10E-ED9A13B37715}"/>
            </a:ext>
          </a:extLst>
        </xdr:cNvPr>
        <xdr:cNvSpPr txBox="1"/>
      </xdr:nvSpPr>
      <xdr:spPr>
        <a:xfrm rot="16200000">
          <a:off x="-676260" y="3261388"/>
          <a:ext cx="5784547" cy="61318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n-US" sz="4000"/>
            <a:t>AVIATION TAX SERVICES</a:t>
          </a:r>
        </a:p>
      </xdr:txBody>
    </xdr:sp>
    <xdr:clientData/>
  </xdr:twoCellAnchor>
  <xdr:twoCellAnchor editAs="oneCell">
    <xdr:from>
      <xdr:col>2</xdr:col>
      <xdr:colOff>242478</xdr:colOff>
      <xdr:row>42</xdr:row>
      <xdr:rowOff>86856</xdr:rowOff>
    </xdr:from>
    <xdr:to>
      <xdr:col>2</xdr:col>
      <xdr:colOff>806925</xdr:colOff>
      <xdr:row>48</xdr:row>
      <xdr:rowOff>11796</xdr:rowOff>
    </xdr:to>
    <xdr:pic>
      <xdr:nvPicPr>
        <xdr:cNvPr id="3" name="Picture 2">
          <a:extLst>
            <a:ext uri="{FF2B5EF4-FFF2-40B4-BE49-F238E27FC236}">
              <a16:creationId xmlns:a16="http://schemas.microsoft.com/office/drawing/2014/main" id="{984D6C0E-B4F5-704F-B023-12D4C80A314F}"/>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rot="16200000">
          <a:off x="1768731" y="6028203"/>
          <a:ext cx="813941" cy="564447"/>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xdr:from>
      <xdr:col>2</xdr:col>
      <xdr:colOff>258419</xdr:colOff>
      <xdr:row>3</xdr:row>
      <xdr:rowOff>66109</xdr:rowOff>
    </xdr:from>
    <xdr:to>
      <xdr:col>3</xdr:col>
      <xdr:colOff>46108</xdr:colOff>
      <xdr:row>44</xdr:row>
      <xdr:rowOff>199156</xdr:rowOff>
    </xdr:to>
    <xdr:sp macro="" textlink="">
      <xdr:nvSpPr>
        <xdr:cNvPr id="2" name="TextBox 1">
          <a:extLst>
            <a:ext uri="{FF2B5EF4-FFF2-40B4-BE49-F238E27FC236}">
              <a16:creationId xmlns:a16="http://schemas.microsoft.com/office/drawing/2014/main" id="{2D533225-D203-BE4C-96FF-E7C2BF8EB330}"/>
            </a:ext>
          </a:extLst>
        </xdr:cNvPr>
        <xdr:cNvSpPr txBox="1"/>
      </xdr:nvSpPr>
      <xdr:spPr>
        <a:xfrm rot="16200000">
          <a:off x="-676260" y="3261388"/>
          <a:ext cx="5784547" cy="61318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n-US" sz="4000"/>
            <a:t>AVIATION TAX SERVICES</a:t>
          </a:r>
        </a:p>
      </xdr:txBody>
    </xdr:sp>
    <xdr:clientData/>
  </xdr:twoCellAnchor>
  <xdr:twoCellAnchor editAs="oneCell">
    <xdr:from>
      <xdr:col>2</xdr:col>
      <xdr:colOff>242478</xdr:colOff>
      <xdr:row>42</xdr:row>
      <xdr:rowOff>86856</xdr:rowOff>
    </xdr:from>
    <xdr:to>
      <xdr:col>2</xdr:col>
      <xdr:colOff>806925</xdr:colOff>
      <xdr:row>48</xdr:row>
      <xdr:rowOff>11798</xdr:rowOff>
    </xdr:to>
    <xdr:pic>
      <xdr:nvPicPr>
        <xdr:cNvPr id="3" name="Picture 2">
          <a:extLst>
            <a:ext uri="{FF2B5EF4-FFF2-40B4-BE49-F238E27FC236}">
              <a16:creationId xmlns:a16="http://schemas.microsoft.com/office/drawing/2014/main" id="{B09EA375-EEA2-254A-8817-0F5B480C9ECA}"/>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rot="16200000">
          <a:off x="1768731" y="6028203"/>
          <a:ext cx="813941" cy="564447"/>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xdr:from>
      <xdr:col>2</xdr:col>
      <xdr:colOff>258419</xdr:colOff>
      <xdr:row>3</xdr:row>
      <xdr:rowOff>66109</xdr:rowOff>
    </xdr:from>
    <xdr:to>
      <xdr:col>3</xdr:col>
      <xdr:colOff>46108</xdr:colOff>
      <xdr:row>44</xdr:row>
      <xdr:rowOff>199156</xdr:rowOff>
    </xdr:to>
    <xdr:sp macro="" textlink="">
      <xdr:nvSpPr>
        <xdr:cNvPr id="2" name="TextBox 1">
          <a:extLst>
            <a:ext uri="{FF2B5EF4-FFF2-40B4-BE49-F238E27FC236}">
              <a16:creationId xmlns:a16="http://schemas.microsoft.com/office/drawing/2014/main" id="{E57ACA14-5BD4-0044-A911-B2A07D31AEBE}"/>
            </a:ext>
          </a:extLst>
        </xdr:cNvPr>
        <xdr:cNvSpPr txBox="1"/>
      </xdr:nvSpPr>
      <xdr:spPr>
        <a:xfrm rot="16200000">
          <a:off x="-676260" y="3261388"/>
          <a:ext cx="5784547" cy="61318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n-US" sz="4000"/>
            <a:t>AVIATION TAX SERVICES</a:t>
          </a:r>
        </a:p>
      </xdr:txBody>
    </xdr:sp>
    <xdr:clientData/>
  </xdr:twoCellAnchor>
  <xdr:twoCellAnchor editAs="oneCell">
    <xdr:from>
      <xdr:col>2</xdr:col>
      <xdr:colOff>242478</xdr:colOff>
      <xdr:row>42</xdr:row>
      <xdr:rowOff>86856</xdr:rowOff>
    </xdr:from>
    <xdr:to>
      <xdr:col>2</xdr:col>
      <xdr:colOff>806925</xdr:colOff>
      <xdr:row>48</xdr:row>
      <xdr:rowOff>11797</xdr:rowOff>
    </xdr:to>
    <xdr:pic>
      <xdr:nvPicPr>
        <xdr:cNvPr id="3" name="Picture 2">
          <a:extLst>
            <a:ext uri="{FF2B5EF4-FFF2-40B4-BE49-F238E27FC236}">
              <a16:creationId xmlns:a16="http://schemas.microsoft.com/office/drawing/2014/main" id="{52CBDAE3-698B-6647-ADB9-E60A1F15DCE1}"/>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rot="16200000">
          <a:off x="1768731" y="6028203"/>
          <a:ext cx="813941" cy="564447"/>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xdr:from>
      <xdr:col>2</xdr:col>
      <xdr:colOff>258419</xdr:colOff>
      <xdr:row>3</xdr:row>
      <xdr:rowOff>66109</xdr:rowOff>
    </xdr:from>
    <xdr:to>
      <xdr:col>3</xdr:col>
      <xdr:colOff>46108</xdr:colOff>
      <xdr:row>44</xdr:row>
      <xdr:rowOff>199156</xdr:rowOff>
    </xdr:to>
    <xdr:sp macro="" textlink="">
      <xdr:nvSpPr>
        <xdr:cNvPr id="2" name="TextBox 1">
          <a:extLst>
            <a:ext uri="{FF2B5EF4-FFF2-40B4-BE49-F238E27FC236}">
              <a16:creationId xmlns:a16="http://schemas.microsoft.com/office/drawing/2014/main" id="{55395470-B061-7F43-A7DD-46B3EE76613E}"/>
            </a:ext>
          </a:extLst>
        </xdr:cNvPr>
        <xdr:cNvSpPr txBox="1"/>
      </xdr:nvSpPr>
      <xdr:spPr>
        <a:xfrm rot="16200000">
          <a:off x="-676260" y="3261388"/>
          <a:ext cx="5784547" cy="61318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n-US" sz="4000"/>
            <a:t>AVIATION TAX SERVICES</a:t>
          </a:r>
        </a:p>
      </xdr:txBody>
    </xdr:sp>
    <xdr:clientData/>
  </xdr:twoCellAnchor>
  <xdr:twoCellAnchor editAs="oneCell">
    <xdr:from>
      <xdr:col>2</xdr:col>
      <xdr:colOff>242478</xdr:colOff>
      <xdr:row>42</xdr:row>
      <xdr:rowOff>86856</xdr:rowOff>
    </xdr:from>
    <xdr:to>
      <xdr:col>2</xdr:col>
      <xdr:colOff>806925</xdr:colOff>
      <xdr:row>48</xdr:row>
      <xdr:rowOff>11796</xdr:rowOff>
    </xdr:to>
    <xdr:pic>
      <xdr:nvPicPr>
        <xdr:cNvPr id="3" name="Picture 2">
          <a:extLst>
            <a:ext uri="{FF2B5EF4-FFF2-40B4-BE49-F238E27FC236}">
              <a16:creationId xmlns:a16="http://schemas.microsoft.com/office/drawing/2014/main" id="{0CF4AAD3-87DD-804A-92A9-9030F6DDE96F}"/>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rot="16200000">
          <a:off x="1768731" y="6028203"/>
          <a:ext cx="813941" cy="564447"/>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xdr:from>
      <xdr:col>2</xdr:col>
      <xdr:colOff>258419</xdr:colOff>
      <xdr:row>3</xdr:row>
      <xdr:rowOff>66109</xdr:rowOff>
    </xdr:from>
    <xdr:to>
      <xdr:col>3</xdr:col>
      <xdr:colOff>46108</xdr:colOff>
      <xdr:row>44</xdr:row>
      <xdr:rowOff>199156</xdr:rowOff>
    </xdr:to>
    <xdr:sp macro="" textlink="">
      <xdr:nvSpPr>
        <xdr:cNvPr id="2" name="TextBox 1">
          <a:extLst>
            <a:ext uri="{FF2B5EF4-FFF2-40B4-BE49-F238E27FC236}">
              <a16:creationId xmlns:a16="http://schemas.microsoft.com/office/drawing/2014/main" id="{51E4A0D5-C458-7C48-83D3-F9276A642D38}"/>
            </a:ext>
          </a:extLst>
        </xdr:cNvPr>
        <xdr:cNvSpPr txBox="1"/>
      </xdr:nvSpPr>
      <xdr:spPr>
        <a:xfrm rot="16200000">
          <a:off x="-676260" y="3261388"/>
          <a:ext cx="5784547" cy="61318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n-US" sz="4000"/>
            <a:t>AVIATION TAX SERVICES</a:t>
          </a:r>
        </a:p>
      </xdr:txBody>
    </xdr:sp>
    <xdr:clientData/>
  </xdr:twoCellAnchor>
  <xdr:twoCellAnchor editAs="oneCell">
    <xdr:from>
      <xdr:col>2</xdr:col>
      <xdr:colOff>242478</xdr:colOff>
      <xdr:row>42</xdr:row>
      <xdr:rowOff>86856</xdr:rowOff>
    </xdr:from>
    <xdr:to>
      <xdr:col>2</xdr:col>
      <xdr:colOff>806925</xdr:colOff>
      <xdr:row>48</xdr:row>
      <xdr:rowOff>11797</xdr:rowOff>
    </xdr:to>
    <xdr:pic>
      <xdr:nvPicPr>
        <xdr:cNvPr id="3" name="Picture 2">
          <a:extLst>
            <a:ext uri="{FF2B5EF4-FFF2-40B4-BE49-F238E27FC236}">
              <a16:creationId xmlns:a16="http://schemas.microsoft.com/office/drawing/2014/main" id="{2A1BF6F5-7740-5748-B704-6EEF9CF00326}"/>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rot="16200000">
          <a:off x="1768731" y="6028203"/>
          <a:ext cx="813941" cy="564447"/>
        </a:xfrm>
        <a:prstGeom prst="rect">
          <a:avLst/>
        </a:prstGeom>
      </xdr:spPr>
    </xdr:pic>
    <xdr:clientData/>
  </xdr:twoCellAnchor>
</xdr:wsDr>
</file>

<file path=xl/drawings/drawing14.xml><?xml version="1.0" encoding="utf-8"?>
<xdr:wsDr xmlns:xdr="http://schemas.openxmlformats.org/drawingml/2006/spreadsheetDrawing" xmlns:a="http://schemas.openxmlformats.org/drawingml/2006/main">
  <xdr:twoCellAnchor>
    <xdr:from>
      <xdr:col>2</xdr:col>
      <xdr:colOff>175593</xdr:colOff>
      <xdr:row>3</xdr:row>
      <xdr:rowOff>79915</xdr:rowOff>
    </xdr:from>
    <xdr:to>
      <xdr:col>2</xdr:col>
      <xdr:colOff>791543</xdr:colOff>
      <xdr:row>44</xdr:row>
      <xdr:rowOff>212962</xdr:rowOff>
    </xdr:to>
    <xdr:sp macro="" textlink="">
      <xdr:nvSpPr>
        <xdr:cNvPr id="2" name="TextBox 1">
          <a:extLst>
            <a:ext uri="{FF2B5EF4-FFF2-40B4-BE49-F238E27FC236}">
              <a16:creationId xmlns:a16="http://schemas.microsoft.com/office/drawing/2014/main" id="{DDEBD86C-3F4C-4248-9708-AEFE7A249697}"/>
            </a:ext>
          </a:extLst>
        </xdr:cNvPr>
        <xdr:cNvSpPr txBox="1"/>
      </xdr:nvSpPr>
      <xdr:spPr>
        <a:xfrm rot="16200000">
          <a:off x="-818445" y="3337866"/>
          <a:ext cx="5917069" cy="6159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n-US" sz="4000"/>
            <a:t>AVIATION TAX SERVICES</a:t>
          </a:r>
        </a:p>
      </xdr:txBody>
    </xdr:sp>
    <xdr:clientData/>
  </xdr:twoCellAnchor>
  <xdr:twoCellAnchor editAs="oneCell">
    <xdr:from>
      <xdr:col>2</xdr:col>
      <xdr:colOff>242478</xdr:colOff>
      <xdr:row>42</xdr:row>
      <xdr:rowOff>86856</xdr:rowOff>
    </xdr:from>
    <xdr:to>
      <xdr:col>2</xdr:col>
      <xdr:colOff>806925</xdr:colOff>
      <xdr:row>48</xdr:row>
      <xdr:rowOff>11797</xdr:rowOff>
    </xdr:to>
    <xdr:pic>
      <xdr:nvPicPr>
        <xdr:cNvPr id="3" name="Picture 2">
          <a:extLst>
            <a:ext uri="{FF2B5EF4-FFF2-40B4-BE49-F238E27FC236}">
              <a16:creationId xmlns:a16="http://schemas.microsoft.com/office/drawing/2014/main" id="{87038A65-4E7B-DE42-B248-7506CED3ACDD}"/>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rot="16200000">
          <a:off x="1768731" y="6028203"/>
          <a:ext cx="813941" cy="564447"/>
        </a:xfrm>
        <a:prstGeom prst="rect">
          <a:avLst/>
        </a:prstGeom>
      </xdr:spPr>
    </xdr:pic>
    <xdr:clientData/>
  </xdr:twoCellAnchor>
</xdr:wsDr>
</file>

<file path=xl/drawings/drawing15.xml><?xml version="1.0" encoding="utf-8"?>
<xdr:wsDr xmlns:xdr="http://schemas.openxmlformats.org/drawingml/2006/spreadsheetDrawing" xmlns:a="http://schemas.openxmlformats.org/drawingml/2006/main">
  <xdr:twoCellAnchor editAs="oneCell">
    <xdr:from>
      <xdr:col>0</xdr:col>
      <xdr:colOff>153398</xdr:colOff>
      <xdr:row>0</xdr:row>
      <xdr:rowOff>46518</xdr:rowOff>
    </xdr:from>
    <xdr:to>
      <xdr:col>4</xdr:col>
      <xdr:colOff>216898</xdr:colOff>
      <xdr:row>4</xdr:row>
      <xdr:rowOff>31278</xdr:rowOff>
    </xdr:to>
    <xdr:pic>
      <xdr:nvPicPr>
        <xdr:cNvPr id="3" name="Picture 2">
          <a:extLst>
            <a:ext uri="{FF2B5EF4-FFF2-40B4-BE49-F238E27FC236}">
              <a16:creationId xmlns:a16="http://schemas.microsoft.com/office/drawing/2014/main" id="{8E5B0A89-02BB-E345-BFB1-7461DF7A445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53398" y="46518"/>
          <a:ext cx="2349500" cy="822960"/>
        </a:xfrm>
        <a:prstGeom prst="rect">
          <a:avLst/>
        </a:prstGeom>
      </xdr:spPr>
    </xdr:pic>
    <xdr:clientData/>
  </xdr:twoCellAnchor>
  <xdr:twoCellAnchor editAs="oneCell">
    <xdr:from>
      <xdr:col>0</xdr:col>
      <xdr:colOff>153398</xdr:colOff>
      <xdr:row>0</xdr:row>
      <xdr:rowOff>46518</xdr:rowOff>
    </xdr:from>
    <xdr:to>
      <xdr:col>5</xdr:col>
      <xdr:colOff>153398</xdr:colOff>
      <xdr:row>4</xdr:row>
      <xdr:rowOff>56678</xdr:rowOff>
    </xdr:to>
    <xdr:pic>
      <xdr:nvPicPr>
        <xdr:cNvPr id="8" name="Picture 7">
          <a:extLst>
            <a:ext uri="{FF2B5EF4-FFF2-40B4-BE49-F238E27FC236}">
              <a16:creationId xmlns:a16="http://schemas.microsoft.com/office/drawing/2014/main" id="{2B9D8DF0-4C47-2C4B-AEC2-65CB4F92D232}"/>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53398" y="46518"/>
          <a:ext cx="2349500" cy="822960"/>
        </a:xfrm>
        <a:prstGeom prst="rect">
          <a:avLst/>
        </a:prstGeom>
      </xdr:spPr>
    </xdr:pic>
    <xdr:clientData/>
  </xdr:twoCellAnchor>
  <xdr:twoCellAnchor editAs="oneCell">
    <xdr:from>
      <xdr:col>0</xdr:col>
      <xdr:colOff>123853</xdr:colOff>
      <xdr:row>49</xdr:row>
      <xdr:rowOff>144973</xdr:rowOff>
    </xdr:from>
    <xdr:to>
      <xdr:col>5</xdr:col>
      <xdr:colOff>127931</xdr:colOff>
      <xdr:row>53</xdr:row>
      <xdr:rowOff>155133</xdr:rowOff>
    </xdr:to>
    <xdr:pic>
      <xdr:nvPicPr>
        <xdr:cNvPr id="9" name="Picture 8">
          <a:extLst>
            <a:ext uri="{FF2B5EF4-FFF2-40B4-BE49-F238E27FC236}">
              <a16:creationId xmlns:a16="http://schemas.microsoft.com/office/drawing/2014/main" id="{397215A0-EF0B-814F-B507-588655319C28}"/>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23853" y="9415973"/>
          <a:ext cx="2353578" cy="822960"/>
        </a:xfrm>
        <a:prstGeom prst="rect">
          <a:avLst/>
        </a:prstGeom>
      </xdr:spPr>
    </xdr:pic>
    <xdr:clientData/>
  </xdr:twoCellAnchor>
  <xdr:oneCellAnchor>
    <xdr:from>
      <xdr:col>0</xdr:col>
      <xdr:colOff>129097</xdr:colOff>
      <xdr:row>96</xdr:row>
      <xdr:rowOff>4223</xdr:rowOff>
    </xdr:from>
    <xdr:ext cx="2057400" cy="822960"/>
    <xdr:pic>
      <xdr:nvPicPr>
        <xdr:cNvPr id="10" name="Picture 9">
          <a:extLst>
            <a:ext uri="{FF2B5EF4-FFF2-40B4-BE49-F238E27FC236}">
              <a16:creationId xmlns:a16="http://schemas.microsoft.com/office/drawing/2014/main" id="{EDF08AD9-8C46-C14A-853F-80403B589D16}"/>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29097" y="18533523"/>
          <a:ext cx="2057400" cy="822960"/>
        </a:xfrm>
        <a:prstGeom prst="rect">
          <a:avLst/>
        </a:prstGeom>
      </xdr:spPr>
    </xdr:pic>
    <xdr:clientData/>
  </xdr:oneCellAnchor>
  <xdr:oneCellAnchor>
    <xdr:from>
      <xdr:col>0</xdr:col>
      <xdr:colOff>167197</xdr:colOff>
      <xdr:row>142</xdr:row>
      <xdr:rowOff>177829</xdr:rowOff>
    </xdr:from>
    <xdr:ext cx="2057400" cy="822960"/>
    <xdr:pic>
      <xdr:nvPicPr>
        <xdr:cNvPr id="11" name="Picture 10">
          <a:extLst>
            <a:ext uri="{FF2B5EF4-FFF2-40B4-BE49-F238E27FC236}">
              <a16:creationId xmlns:a16="http://schemas.microsoft.com/office/drawing/2014/main" id="{1FD2183D-CD1B-8D47-925A-F0B165C87242}"/>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67197" y="27660629"/>
          <a:ext cx="2057400" cy="822960"/>
        </a:xfrm>
        <a:prstGeom prst="rect">
          <a:avLst/>
        </a:prstGeom>
      </xdr:spPr>
    </xdr:pic>
    <xdr:clientData/>
  </xdr:oneCellAnchor>
</xdr:wsDr>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
<Relationships xmlns="http://schemas.openxmlformats.org/package/2006/relationships"><Relationship Id="rId1" Type="http://schemas.openxmlformats.org/officeDocument/2006/relationships/drawing" Target="../drawings/drawing8.xml"/></Relationships>
</file>

<file path=xl/worksheets/_rels/sheet9.xml.rels><?xml version="1.0" encoding="UTF-8" standalone="yes"?>
<Relationships xmlns="http://schemas.openxmlformats.org/package/2006/relationships"><Relationship Id="rId1" Type="http://schemas.openxmlformats.org/officeDocument/2006/relationships/drawing" Target="../drawings/drawing9.xml"/></Relationships>
</file>

<file path=xl/worksheets/_rels/sheet10.xml.rels><?xml version="1.0" encoding="UTF-8" standalone="yes"?>
<Relationships xmlns="http://schemas.openxmlformats.org/package/2006/relationships"><Relationship Id="rId1" Type="http://schemas.openxmlformats.org/officeDocument/2006/relationships/drawing" Target="../drawings/drawing10.xml"/></Relationships>
</file>

<file path=xl/worksheets/_rels/sheet11.xml.rels><?xml version="1.0" encoding="UTF-8" standalone="yes"?>
<Relationships xmlns="http://schemas.openxmlformats.org/package/2006/relationships"><Relationship Id="rId1" Type="http://schemas.openxmlformats.org/officeDocument/2006/relationships/drawing" Target="../drawings/drawing11.xml"/></Relationships>
</file>

<file path=xl/worksheets/_rels/sheet12.xml.rels><?xml version="1.0" encoding="UTF-8" standalone="yes"?>
<Relationships xmlns="http://schemas.openxmlformats.org/package/2006/relationships"><Relationship Id="rId1" Type="http://schemas.openxmlformats.org/officeDocument/2006/relationships/drawing" Target="../drawings/drawing12.xml"/></Relationships>
</file>

<file path=xl/worksheets/_rels/sheet13.xml.rels><?xml version="1.0" encoding="UTF-8" standalone="yes"?>
<Relationships xmlns="http://schemas.openxmlformats.org/package/2006/relationships"><Relationship Id="rId1" Type="http://schemas.openxmlformats.org/officeDocument/2006/relationships/drawing" Target="../drawings/drawing13.xml"/></Relationships>
</file>

<file path=xl/worksheets/_rels/sheet14.xml.rels><?xml version="1.0" encoding="UTF-8" standalone="yes"?>
<Relationships xmlns="http://schemas.openxmlformats.org/package/2006/relationships"><Relationship Id="rId1" Type="http://schemas.openxmlformats.org/officeDocument/2006/relationships/drawing" Target="../drawings/drawing14.xml"/></Relationships>
</file>

<file path=xl/worksheets/_rels/sheet15.xml.rels><?xml version="1.0" encoding="UTF-8" standalone="yes"?>
<Relationships xmlns="http://schemas.openxmlformats.org/package/2006/relationships"><Relationship Id="rId1" Type="http://schemas.openxmlformats.org/officeDocument/2006/relationships/drawing" Target="../drawings/drawing15.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368D156-AEF2-584F-B37D-FD6F061FC8D7}">
  <dimension ref="B3:T66"/>
  <sheetViews>
    <sheetView showGridLines="0" showRowColHeaders="0" tabSelected="1" workbookViewId="0">
      <selection activeCell="J7" sqref="J7"/>
    </sheetView>
  </sheetViews>
  <sheetFormatPr baseColWidth="10" defaultColWidth="8.83203125" defaultRowHeight="16" x14ac:dyDescent="0.2"/>
  <cols>
    <col min="1" max="6" width="8.83203125" style="1"/>
    <col min="7" max="7" width="11.5" style="1" bestFit="1" customWidth="1"/>
    <col min="8" max="16384" width="8.83203125" style="1"/>
  </cols>
  <sheetData>
    <row r="3" spans="2:16" ht="21" x14ac:dyDescent="0.25">
      <c r="G3" s="29"/>
      <c r="P3" s="30" t="s">
        <v>795</v>
      </c>
    </row>
    <row r="4" spans="2:16" ht="21" x14ac:dyDescent="0.25">
      <c r="G4" s="29"/>
      <c r="P4" s="30"/>
    </row>
    <row r="6" spans="2:16" ht="21" x14ac:dyDescent="0.25">
      <c r="B6" s="30" t="s">
        <v>794</v>
      </c>
      <c r="C6" s="30"/>
      <c r="D6" s="30"/>
      <c r="E6" s="30"/>
    </row>
    <row r="8" spans="2:16" x14ac:dyDescent="0.2">
      <c r="B8" s="1" t="s">
        <v>768</v>
      </c>
    </row>
    <row r="9" spans="2:16" x14ac:dyDescent="0.2">
      <c r="B9" s="31" t="s">
        <v>854</v>
      </c>
    </row>
    <row r="10" spans="2:16" x14ac:dyDescent="0.2">
      <c r="B10" s="31" t="s">
        <v>855</v>
      </c>
    </row>
    <row r="11" spans="2:16" x14ac:dyDescent="0.2">
      <c r="C11" s="32"/>
      <c r="D11" s="32"/>
      <c r="E11" s="32"/>
      <c r="F11" s="32"/>
      <c r="G11" s="32"/>
      <c r="H11" s="32"/>
      <c r="I11" s="32"/>
      <c r="J11" s="32"/>
      <c r="K11" s="32"/>
    </row>
    <row r="12" spans="2:16" x14ac:dyDescent="0.2">
      <c r="B12" s="32" t="s">
        <v>769</v>
      </c>
    </row>
    <row r="15" spans="2:16" x14ac:dyDescent="0.2">
      <c r="B15" s="33" t="s">
        <v>770</v>
      </c>
      <c r="C15" s="1" t="s">
        <v>771</v>
      </c>
    </row>
    <row r="16" spans="2:16" x14ac:dyDescent="0.2">
      <c r="C16" s="1" t="s">
        <v>772</v>
      </c>
    </row>
    <row r="17" spans="2:11" x14ac:dyDescent="0.2">
      <c r="C17" s="31" t="s">
        <v>773</v>
      </c>
    </row>
    <row r="19" spans="2:11" x14ac:dyDescent="0.2">
      <c r="B19" s="33" t="s">
        <v>774</v>
      </c>
      <c r="C19" s="1" t="s">
        <v>775</v>
      </c>
    </row>
    <row r="22" spans="2:11" x14ac:dyDescent="0.2">
      <c r="I22" s="1" t="s">
        <v>776</v>
      </c>
    </row>
    <row r="23" spans="2:11" x14ac:dyDescent="0.2">
      <c r="I23" s="34" t="s">
        <v>777</v>
      </c>
    </row>
    <row r="28" spans="2:11" x14ac:dyDescent="0.2">
      <c r="B28" s="33" t="s">
        <v>778</v>
      </c>
      <c r="C28" s="1" t="s">
        <v>779</v>
      </c>
    </row>
    <row r="29" spans="2:11" x14ac:dyDescent="0.2">
      <c r="C29" s="1" t="s">
        <v>780</v>
      </c>
    </row>
    <row r="32" spans="2:11" x14ac:dyDescent="0.2">
      <c r="K32" s="1" t="s">
        <v>781</v>
      </c>
    </row>
    <row r="33" spans="2:11" x14ac:dyDescent="0.2">
      <c r="K33" s="1" t="s">
        <v>782</v>
      </c>
    </row>
    <row r="38" spans="2:11" x14ac:dyDescent="0.2">
      <c r="K38" s="1" t="s">
        <v>783</v>
      </c>
    </row>
    <row r="39" spans="2:11" x14ac:dyDescent="0.2">
      <c r="K39" s="1" t="s">
        <v>784</v>
      </c>
    </row>
    <row r="41" spans="2:11" x14ac:dyDescent="0.2">
      <c r="K41" s="31" t="s">
        <v>785</v>
      </c>
    </row>
    <row r="42" spans="2:11" x14ac:dyDescent="0.2">
      <c r="K42" s="31" t="s">
        <v>786</v>
      </c>
    </row>
    <row r="43" spans="2:11" x14ac:dyDescent="0.2">
      <c r="K43" s="31" t="s">
        <v>787</v>
      </c>
    </row>
    <row r="45" spans="2:11" x14ac:dyDescent="0.2">
      <c r="I45" s="31" t="s">
        <v>788</v>
      </c>
      <c r="J45" s="31"/>
      <c r="K45" s="31"/>
    </row>
    <row r="47" spans="2:11" x14ac:dyDescent="0.2">
      <c r="B47" s="33" t="s">
        <v>789</v>
      </c>
      <c r="C47" s="1" t="s">
        <v>790</v>
      </c>
    </row>
    <row r="48" spans="2:11" x14ac:dyDescent="0.2">
      <c r="C48" s="1" t="s">
        <v>791</v>
      </c>
    </row>
    <row r="52" spans="2:20" ht="23.25" customHeight="1" x14ac:dyDescent="0.2">
      <c r="B52" s="33" t="s">
        <v>792</v>
      </c>
      <c r="C52" s="80" t="s">
        <v>793</v>
      </c>
      <c r="D52" s="80"/>
      <c r="E52" s="80"/>
      <c r="F52" s="80"/>
      <c r="G52" s="80"/>
      <c r="H52" s="80"/>
      <c r="I52" s="80"/>
      <c r="J52" s="80"/>
      <c r="K52" s="80"/>
      <c r="L52" s="80"/>
      <c r="M52" s="80"/>
      <c r="N52" s="80"/>
      <c r="O52" s="80"/>
      <c r="P52" s="80"/>
      <c r="Q52" s="80"/>
      <c r="R52" s="80"/>
      <c r="S52" s="80"/>
      <c r="T52" s="80"/>
    </row>
    <row r="53" spans="2:20" x14ac:dyDescent="0.2">
      <c r="C53" s="80"/>
      <c r="D53" s="80"/>
      <c r="E53" s="80"/>
      <c r="F53" s="80"/>
      <c r="G53" s="80"/>
      <c r="H53" s="80"/>
      <c r="I53" s="80"/>
      <c r="J53" s="80"/>
      <c r="K53" s="80"/>
      <c r="L53" s="80"/>
      <c r="M53" s="80"/>
      <c r="N53" s="80"/>
      <c r="O53" s="80"/>
      <c r="P53" s="80"/>
      <c r="Q53" s="80"/>
      <c r="R53" s="80"/>
      <c r="S53" s="80"/>
      <c r="T53" s="80"/>
    </row>
    <row r="54" spans="2:20" x14ac:dyDescent="0.2">
      <c r="C54" s="80"/>
      <c r="D54" s="80"/>
      <c r="E54" s="80"/>
      <c r="F54" s="80"/>
      <c r="G54" s="80"/>
      <c r="H54" s="80"/>
      <c r="I54" s="80"/>
      <c r="J54" s="80"/>
      <c r="K54" s="80"/>
      <c r="L54" s="80"/>
      <c r="M54" s="80"/>
      <c r="N54" s="80"/>
      <c r="O54" s="80"/>
      <c r="P54" s="80"/>
      <c r="Q54" s="80"/>
      <c r="R54" s="80"/>
      <c r="S54" s="80"/>
      <c r="T54" s="80"/>
    </row>
    <row r="55" spans="2:20" x14ac:dyDescent="0.2">
      <c r="C55" s="80"/>
      <c r="D55" s="80"/>
      <c r="E55" s="80"/>
      <c r="F55" s="80"/>
      <c r="G55" s="80"/>
      <c r="H55" s="80"/>
      <c r="I55" s="80"/>
      <c r="J55" s="80"/>
      <c r="K55" s="80"/>
      <c r="L55" s="80"/>
      <c r="M55" s="80"/>
      <c r="N55" s="80"/>
      <c r="O55" s="80"/>
      <c r="P55" s="80"/>
      <c r="Q55" s="80"/>
      <c r="R55" s="80"/>
      <c r="S55" s="80"/>
      <c r="T55" s="80"/>
    </row>
    <row r="56" spans="2:20" ht="18.75" customHeight="1" x14ac:dyDescent="0.2">
      <c r="C56" s="80"/>
      <c r="D56" s="80"/>
      <c r="E56" s="80"/>
      <c r="F56" s="80"/>
      <c r="G56" s="80"/>
      <c r="H56" s="80"/>
      <c r="I56" s="80"/>
      <c r="J56" s="80"/>
      <c r="K56" s="80"/>
      <c r="L56" s="80"/>
      <c r="M56" s="80"/>
      <c r="N56" s="80"/>
      <c r="O56" s="80"/>
      <c r="P56" s="80"/>
      <c r="Q56" s="80"/>
      <c r="R56" s="80"/>
      <c r="S56" s="80"/>
      <c r="T56" s="80"/>
    </row>
    <row r="57" spans="2:20" ht="18.75" customHeight="1" x14ac:dyDescent="0.2">
      <c r="C57" s="80"/>
      <c r="D57" s="80"/>
      <c r="E57" s="80"/>
      <c r="F57" s="80"/>
      <c r="G57" s="80"/>
      <c r="H57" s="80"/>
      <c r="I57" s="80"/>
      <c r="J57" s="80"/>
      <c r="K57" s="80"/>
      <c r="L57" s="80"/>
      <c r="M57" s="80"/>
      <c r="N57" s="80"/>
      <c r="O57" s="80"/>
      <c r="P57" s="80"/>
      <c r="Q57" s="80"/>
      <c r="R57" s="80"/>
      <c r="S57" s="80"/>
      <c r="T57" s="80"/>
    </row>
    <row r="58" spans="2:20" ht="19" x14ac:dyDescent="0.25">
      <c r="C58" s="35"/>
      <c r="D58" s="35"/>
      <c r="E58" s="78"/>
      <c r="F58" s="79"/>
      <c r="G58" s="79"/>
      <c r="H58" s="35"/>
      <c r="I58" s="35"/>
      <c r="J58" s="35"/>
      <c r="K58" s="78"/>
      <c r="L58" s="79"/>
      <c r="M58" s="79"/>
    </row>
    <row r="59" spans="2:20" ht="19" x14ac:dyDescent="0.25">
      <c r="C59" s="35"/>
      <c r="D59" s="35"/>
      <c r="E59" s="35"/>
      <c r="F59" s="35"/>
      <c r="G59" s="35"/>
      <c r="H59" s="35"/>
      <c r="I59" s="35"/>
      <c r="J59" s="35"/>
      <c r="K59" s="35"/>
      <c r="L59" s="35"/>
    </row>
    <row r="60" spans="2:20" ht="19" x14ac:dyDescent="0.25">
      <c r="C60" s="35"/>
      <c r="D60" s="35"/>
      <c r="E60" s="78"/>
      <c r="F60" s="79"/>
      <c r="G60" s="79"/>
      <c r="H60" s="35"/>
      <c r="I60" s="35"/>
      <c r="J60" s="35"/>
      <c r="K60" s="78"/>
      <c r="L60" s="79"/>
      <c r="M60" s="79"/>
    </row>
    <row r="61" spans="2:20" ht="19" x14ac:dyDescent="0.25">
      <c r="C61" s="35"/>
      <c r="D61" s="35"/>
      <c r="E61" s="35"/>
      <c r="F61" s="35"/>
      <c r="G61" s="35"/>
      <c r="H61" s="35"/>
      <c r="I61" s="35"/>
      <c r="J61" s="35"/>
      <c r="K61" s="35"/>
      <c r="L61" s="35"/>
    </row>
    <row r="62" spans="2:20" ht="19" x14ac:dyDescent="0.25">
      <c r="C62" s="35"/>
      <c r="D62" s="35"/>
      <c r="E62" s="78"/>
      <c r="F62" s="79"/>
      <c r="G62" s="79"/>
      <c r="H62" s="35"/>
      <c r="I62" s="35"/>
      <c r="J62" s="35"/>
      <c r="K62" s="78"/>
      <c r="L62" s="79"/>
      <c r="M62" s="79"/>
    </row>
    <row r="63" spans="2:20" ht="19" x14ac:dyDescent="0.25">
      <c r="C63" s="35"/>
      <c r="D63" s="35"/>
      <c r="E63" s="35"/>
      <c r="F63" s="35"/>
      <c r="G63" s="35"/>
      <c r="H63" s="35"/>
      <c r="I63" s="35"/>
      <c r="J63" s="35"/>
      <c r="K63" s="35"/>
      <c r="L63" s="35"/>
    </row>
    <row r="64" spans="2:20" ht="19" x14ac:dyDescent="0.25">
      <c r="C64" s="35"/>
      <c r="D64" s="35"/>
      <c r="E64" s="78"/>
      <c r="F64" s="79"/>
      <c r="G64" s="79"/>
      <c r="H64" s="35"/>
      <c r="I64" s="35"/>
      <c r="J64" s="35"/>
      <c r="K64" s="78"/>
      <c r="L64" s="79"/>
      <c r="M64" s="79"/>
    </row>
    <row r="65" spans="3:13" ht="19" x14ac:dyDescent="0.25">
      <c r="C65" s="35"/>
      <c r="D65" s="35"/>
      <c r="E65" s="35"/>
      <c r="F65" s="35"/>
      <c r="G65" s="35"/>
      <c r="H65" s="35"/>
      <c r="I65" s="35"/>
      <c r="J65" s="35"/>
      <c r="K65" s="35"/>
      <c r="L65" s="35"/>
    </row>
    <row r="66" spans="3:13" ht="19" x14ac:dyDescent="0.25">
      <c r="C66" s="35"/>
      <c r="D66" s="35"/>
      <c r="E66" s="78"/>
      <c r="F66" s="79"/>
      <c r="G66" s="79"/>
      <c r="H66" s="35"/>
      <c r="I66" s="35"/>
      <c r="J66" s="35"/>
      <c r="K66" s="78"/>
      <c r="L66" s="79"/>
      <c r="M66" s="79"/>
    </row>
  </sheetData>
  <sheetProtection algorithmName="SHA-512" hashValue="bI09AAuHxAo4sRXOhSO9/oJJdrqQPFHPC/8+t50C5PkoxXiJHSIhTiLG1/taS4AZQ5XOwzxpJGRbFpTcv95h+g==" saltValue="hfD0weZdUH4szoM0gjV0rQ==" spinCount="100000" sheet="1" objects="1" scenarios="1" selectLockedCells="1" selectUnlockedCells="1"/>
  <mergeCells count="11">
    <mergeCell ref="E64:G64"/>
    <mergeCell ref="K64:M64"/>
    <mergeCell ref="E66:G66"/>
    <mergeCell ref="K66:M66"/>
    <mergeCell ref="C52:T57"/>
    <mergeCell ref="E58:G58"/>
    <mergeCell ref="K58:M58"/>
    <mergeCell ref="E60:G60"/>
    <mergeCell ref="K60:M60"/>
    <mergeCell ref="E62:G62"/>
    <mergeCell ref="K62:M62"/>
  </mergeCells>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AD11F1F-16C3-DC41-9C41-AF90F6C53BC2}">
  <dimension ref="D2:L56"/>
  <sheetViews>
    <sheetView zoomScale="92" workbookViewId="0">
      <selection activeCell="D5" sqref="D5:J6"/>
    </sheetView>
  </sheetViews>
  <sheetFormatPr baseColWidth="10" defaultRowHeight="16" x14ac:dyDescent="0.2"/>
  <cols>
    <col min="1" max="3" width="10.83203125" style="1"/>
    <col min="4" max="10" width="24.33203125" style="1" customWidth="1"/>
    <col min="11" max="16384" width="10.83203125" style="1"/>
  </cols>
  <sheetData>
    <row r="2" spans="4:12" ht="11" customHeight="1" x14ac:dyDescent="0.2">
      <c r="I2" s="81" t="s">
        <v>2</v>
      </c>
      <c r="J2" s="82">
        <f>SUM(D20:J20,D27:J27,D34:J34,D41:J41,D48:J48,D55:J55)</f>
        <v>0</v>
      </c>
    </row>
    <row r="3" spans="4:12" ht="21" customHeight="1" x14ac:dyDescent="0.2">
      <c r="D3" s="84">
        <v>2023</v>
      </c>
      <c r="E3" s="6" t="s">
        <v>1</v>
      </c>
      <c r="I3" s="81"/>
      <c r="J3" s="83"/>
    </row>
    <row r="4" spans="4:12" ht="8" customHeight="1" x14ac:dyDescent="0.2">
      <c r="D4" s="84"/>
      <c r="J4" s="7"/>
    </row>
    <row r="5" spans="4:12" ht="3" customHeight="1" x14ac:dyDescent="0.2">
      <c r="D5" s="85" t="s">
        <v>800</v>
      </c>
      <c r="E5" s="85"/>
      <c r="F5" s="85"/>
      <c r="G5" s="85"/>
      <c r="H5" s="85"/>
      <c r="I5" s="85"/>
      <c r="J5" s="85"/>
    </row>
    <row r="6" spans="4:12" ht="17" thickBot="1" x14ac:dyDescent="0.25">
      <c r="D6" s="85"/>
      <c r="E6" s="85"/>
      <c r="F6" s="85"/>
      <c r="G6" s="85"/>
      <c r="H6" s="85"/>
      <c r="I6" s="85"/>
      <c r="J6" s="85"/>
    </row>
    <row r="7" spans="4:12" x14ac:dyDescent="0.2">
      <c r="D7" s="9" cm="1">
        <f t="array" ref="D7:J13">Jan</f>
        <v>45074</v>
      </c>
      <c r="E7" s="10">
        <v>45075</v>
      </c>
      <c r="F7" s="10">
        <v>45076</v>
      </c>
      <c r="G7" s="10">
        <v>45077</v>
      </c>
      <c r="H7" s="10">
        <v>45078</v>
      </c>
      <c r="I7" s="10">
        <v>45079</v>
      </c>
      <c r="J7" s="11">
        <v>45080</v>
      </c>
    </row>
    <row r="8" spans="4:12" ht="1" customHeight="1" x14ac:dyDescent="0.2">
      <c r="D8" s="12">
        <v>45081</v>
      </c>
      <c r="E8" s="8">
        <v>45082</v>
      </c>
      <c r="F8" s="8">
        <v>45083</v>
      </c>
      <c r="G8" s="8">
        <v>45084</v>
      </c>
      <c r="H8" s="8">
        <v>45085</v>
      </c>
      <c r="I8" s="8">
        <v>45086</v>
      </c>
      <c r="J8" s="13">
        <v>45087</v>
      </c>
    </row>
    <row r="9" spans="4:12" ht="1" customHeight="1" x14ac:dyDescent="0.2">
      <c r="D9" s="12">
        <v>45088</v>
      </c>
      <c r="E9" s="8">
        <v>45089</v>
      </c>
      <c r="F9" s="8">
        <v>45090</v>
      </c>
      <c r="G9" s="8">
        <v>45091</v>
      </c>
      <c r="H9" s="8">
        <v>45092</v>
      </c>
      <c r="I9" s="8">
        <v>45093</v>
      </c>
      <c r="J9" s="13">
        <v>45094</v>
      </c>
    </row>
    <row r="10" spans="4:12" ht="1" customHeight="1" x14ac:dyDescent="0.2">
      <c r="D10" s="12">
        <v>45095</v>
      </c>
      <c r="E10" s="8">
        <v>45096</v>
      </c>
      <c r="F10" s="8">
        <v>45097</v>
      </c>
      <c r="G10" s="8">
        <v>45098</v>
      </c>
      <c r="H10" s="8">
        <v>45099</v>
      </c>
      <c r="I10" s="8">
        <v>45100</v>
      </c>
      <c r="J10" s="13">
        <v>45101</v>
      </c>
    </row>
    <row r="11" spans="4:12" ht="1" customHeight="1" x14ac:dyDescent="0.2">
      <c r="D11" s="12">
        <v>45102</v>
      </c>
      <c r="E11" s="8">
        <v>45103</v>
      </c>
      <c r="F11" s="8">
        <v>45104</v>
      </c>
      <c r="G11" s="8">
        <v>45105</v>
      </c>
      <c r="H11" s="8">
        <v>45106</v>
      </c>
      <c r="I11" s="8">
        <v>45107</v>
      </c>
      <c r="J11" s="13">
        <v>45108</v>
      </c>
    </row>
    <row r="12" spans="4:12" ht="1" customHeight="1" x14ac:dyDescent="0.2">
      <c r="D12" s="12">
        <v>45109</v>
      </c>
      <c r="E12" s="8">
        <v>45110</v>
      </c>
      <c r="F12" s="8">
        <v>45111</v>
      </c>
      <c r="G12" s="8">
        <v>45112</v>
      </c>
      <c r="H12" s="8">
        <v>45113</v>
      </c>
      <c r="I12" s="8">
        <v>45114</v>
      </c>
      <c r="J12" s="13">
        <v>45115</v>
      </c>
    </row>
    <row r="13" spans="4:12" ht="1" customHeight="1" thickBot="1" x14ac:dyDescent="0.25">
      <c r="D13" s="14">
        <v>45116</v>
      </c>
      <c r="E13" s="15">
        <v>45117</v>
      </c>
      <c r="F13" s="15">
        <v>45118</v>
      </c>
      <c r="G13" s="15">
        <v>45119</v>
      </c>
      <c r="H13" s="15">
        <v>45120</v>
      </c>
      <c r="I13" s="15">
        <v>45121</v>
      </c>
      <c r="J13" s="16">
        <v>45122</v>
      </c>
    </row>
    <row r="14" spans="4:12" x14ac:dyDescent="0.2">
      <c r="D14" s="5" cm="1">
        <f t="array" ref="D14:J14">INDEX(Jan,ndx+0)</f>
        <v>45074</v>
      </c>
      <c r="E14" s="5">
        <v>45075</v>
      </c>
      <c r="F14" s="5">
        <v>45076</v>
      </c>
      <c r="G14" s="5">
        <v>45077</v>
      </c>
      <c r="H14" s="5">
        <v>45078</v>
      </c>
      <c r="I14" s="5">
        <v>45079</v>
      </c>
      <c r="J14" s="5">
        <v>45080</v>
      </c>
    </row>
    <row r="15" spans="4:12" ht="17" thickBot="1" x14ac:dyDescent="0.25">
      <c r="D15" s="2"/>
      <c r="E15" s="2"/>
      <c r="F15" s="2"/>
      <c r="G15" s="2"/>
      <c r="H15" s="2"/>
      <c r="I15" s="2"/>
      <c r="J15" s="2"/>
      <c r="L15" s="6"/>
    </row>
    <row r="16" spans="4:12" ht="18" thickTop="1" thickBot="1" x14ac:dyDescent="0.25">
      <c r="D16" s="28"/>
      <c r="E16" s="28"/>
      <c r="F16" s="28"/>
      <c r="G16" s="28"/>
      <c r="H16" s="28"/>
      <c r="I16" s="28"/>
      <c r="J16" s="28"/>
      <c r="L16" s="6">
        <v>0.75</v>
      </c>
    </row>
    <row r="17" spans="4:12" ht="17" thickTop="1" x14ac:dyDescent="0.2">
      <c r="D17" s="25" t="str">
        <f>IF(ISBLANK(D16),(IFERROR(VLOOKUP(C16,Rates!$A$2:$N$451,2,FALSE),"")),(IFERROR(VLOOKUP(D16,Rates!$A$2:$N$451,2,FALSE),"")))</f>
        <v/>
      </c>
      <c r="E17" s="25" t="str">
        <f>IF(ISBLANK(E16),(IFERROR(VLOOKUP(D16,Rates!$A$2:$N$451,2,FALSE),"")),(IFERROR(VLOOKUP(E16,Rates!$A$2:$N$451,2,FALSE),"")))</f>
        <v/>
      </c>
      <c r="F17" s="25" t="str">
        <f>IF(ISBLANK(F16),(IFERROR(VLOOKUP(E16,Rates!$A$2:$N$451,2,FALSE),"")),(IFERROR(VLOOKUP(F16,Rates!$A$2:$N$451,2,FALSE),"")))</f>
        <v/>
      </c>
      <c r="G17" s="25" t="str">
        <f>IF(ISBLANK(G16),(IFERROR(VLOOKUP(F16,Rates!$A$2:$N$451,2,FALSE),"")),(IFERROR(VLOOKUP(G16,Rates!$A$2:$N$451,2,FALSE),"")))</f>
        <v/>
      </c>
      <c r="H17" s="25" t="str">
        <f>IF(ISBLANK(H16),(IFERROR(VLOOKUP(G16,Rates!$A$2:$N$451,2,FALSE),"")),(IFERROR(VLOOKUP(H16,Rates!$A$2:$N$451,2,FALSE),"")))</f>
        <v/>
      </c>
      <c r="I17" s="25" t="str">
        <f>IF(ISBLANK(I16),(IFERROR(VLOOKUP(H16,Rates!$A$2:$N$451,2,FALSE),"")),(IFERROR(VLOOKUP(I16,Rates!$A$2:$N$451,2,FALSE),"")))</f>
        <v/>
      </c>
      <c r="J17" s="25" t="str">
        <f>IF(ISBLANK(J16),(IFERROR(VLOOKUP(I16,Rates!$A$2:$N$451,2,FALSE),"")),(IFERROR(VLOOKUP(J16,Rates!$A$2:$N$451,2,FALSE),"")))</f>
        <v/>
      </c>
      <c r="L17" s="6"/>
    </row>
    <row r="18" spans="4:12" ht="1" customHeight="1" x14ac:dyDescent="0.2">
      <c r="D18" s="27"/>
      <c r="E18" s="27">
        <f t="shared" ref="E18:J18" si="0">IF(ISBLANK(D16),VLOOKUP($L$16,$L$16:$M$17,1,FALSE),"")</f>
        <v>0.75</v>
      </c>
      <c r="F18" s="27">
        <f t="shared" si="0"/>
        <v>0.75</v>
      </c>
      <c r="G18" s="27">
        <f t="shared" si="0"/>
        <v>0.75</v>
      </c>
      <c r="H18" s="27">
        <f t="shared" si="0"/>
        <v>0.75</v>
      </c>
      <c r="I18" s="27">
        <f t="shared" si="0"/>
        <v>0.75</v>
      </c>
      <c r="J18" s="27">
        <f t="shared" si="0"/>
        <v>0.75</v>
      </c>
      <c r="K18" s="4"/>
    </row>
    <row r="19" spans="4:12" ht="1" customHeight="1" x14ac:dyDescent="0.2">
      <c r="D19" s="27"/>
      <c r="E19" s="27">
        <f t="shared" ref="E19:J19" si="1">IF(ISBLANK(E16),VLOOKUP($L$16,$L$16:$M$17,1,FALSE),"")</f>
        <v>0.75</v>
      </c>
      <c r="F19" s="27">
        <f t="shared" si="1"/>
        <v>0.75</v>
      </c>
      <c r="G19" s="27">
        <f t="shared" si="1"/>
        <v>0.75</v>
      </c>
      <c r="H19" s="27">
        <f t="shared" si="1"/>
        <v>0.75</v>
      </c>
      <c r="I19" s="27">
        <f t="shared" si="1"/>
        <v>0.75</v>
      </c>
      <c r="J19" s="27">
        <f t="shared" si="1"/>
        <v>0.75</v>
      </c>
    </row>
    <row r="20" spans="4:12" x14ac:dyDescent="0.2">
      <c r="D20" s="26"/>
      <c r="E20" s="26" t="str">
        <f>IF(ISBLANK(D16),(IFERROR(PRODUCT(VLOOKUP(E17,Rates!$B$3:$N$451,2,FALSE),E18,E19),"")),(IFERROR(PRODUCT(VLOOKUP(E17,Rates!$B$3:$N$451,2,FALSE),E18,E19),"")))</f>
        <v/>
      </c>
      <c r="F20" s="26" t="str">
        <f>IF(ISBLANK(E16),(IFERROR(PRODUCT(VLOOKUP(F17,Rates!$B$3:$N$451,2,FALSE),F18,F19),"")),(IFERROR(PRODUCT(VLOOKUP(F17,Rates!$B$3:$N$451,2,FALSE),F18,F19),"")))</f>
        <v/>
      </c>
      <c r="G20" s="26" t="str">
        <f>IF(ISBLANK(F16),(IFERROR(PRODUCT(VLOOKUP(G17,Rates!$B$3:$N$451,2,FALSE),G18,G19),"")),(IFERROR(PRODUCT(VLOOKUP(G17,Rates!$B$3:$N$451,2,FALSE),G18,G19),"")))</f>
        <v/>
      </c>
      <c r="H20" s="26" t="str">
        <f>IF(ISBLANK(G16),(IFERROR(PRODUCT(VLOOKUP(H17,Rates!$B$3:$N$451,2,FALSE),H18,H19),"")),(IFERROR(PRODUCT(VLOOKUP(H17,Rates!$B$3:$N$451,2,FALSE),H18,H19),"")))</f>
        <v/>
      </c>
      <c r="I20" s="26" t="str">
        <f>IF(ISBLANK(H16),(IFERROR(PRODUCT(VLOOKUP(I17,Rates!$B$3:$N$451,2,FALSE),I18,I19),"")),(IFERROR(PRODUCT(VLOOKUP(I17,Rates!$B$3:$N$451,2,FALSE),I18,I19),"")))</f>
        <v/>
      </c>
      <c r="J20" s="26" t="str">
        <f>IF(ISBLANK(I16),(IFERROR(PRODUCT(VLOOKUP(J17,Rates!$B$3:$N$451,2,FALSE),J18,J19),"")),(IFERROR(PRODUCT(VLOOKUP(J17,Rates!$B$3:$N$451,2,FALSE),J18,J19),"")))</f>
        <v/>
      </c>
    </row>
    <row r="21" spans="4:12" x14ac:dyDescent="0.2">
      <c r="D21" s="5" cm="1">
        <f t="array" ref="D21:J21">INDEX(Jan,ndx+1)</f>
        <v>45081</v>
      </c>
      <c r="E21" s="5">
        <v>45082</v>
      </c>
      <c r="F21" s="5">
        <v>45083</v>
      </c>
      <c r="G21" s="5">
        <v>45084</v>
      </c>
      <c r="H21" s="5">
        <v>45085</v>
      </c>
      <c r="I21" s="5">
        <v>45086</v>
      </c>
      <c r="J21" s="5">
        <v>45087</v>
      </c>
    </row>
    <row r="22" spans="4:12" ht="17" thickBot="1" x14ac:dyDescent="0.25">
      <c r="D22" s="2"/>
      <c r="E22" s="2"/>
      <c r="F22" s="2"/>
      <c r="G22" s="2"/>
      <c r="H22" s="2"/>
      <c r="I22" s="2"/>
      <c r="J22" s="2"/>
    </row>
    <row r="23" spans="4:12" ht="18" thickTop="1" thickBot="1" x14ac:dyDescent="0.25">
      <c r="D23" s="28"/>
      <c r="E23" s="28"/>
      <c r="F23" s="28"/>
      <c r="G23" s="28"/>
      <c r="H23" s="28"/>
      <c r="I23" s="28"/>
      <c r="J23" s="28"/>
    </row>
    <row r="24" spans="4:12" ht="17" thickTop="1" x14ac:dyDescent="0.2">
      <c r="D24" s="25" t="str">
        <f>IF(ISBLANK(D23),(IFERROR(VLOOKUP(J16,Rates!$A$2:$N$451,2,FALSE),"")),(IFERROR(VLOOKUP(D23,Rates!$A$2:$N$451,2,FALSE),"")))</f>
        <v/>
      </c>
      <c r="E24" s="25" t="str">
        <f>IF(ISBLANK(E23),(IFERROR(VLOOKUP(D23,Rates!$A$2:$N$451,2,FALSE),"")),(IFERROR(VLOOKUP(E23,Rates!$A$2:$N$451,2,FALSE),"")))</f>
        <v/>
      </c>
      <c r="F24" s="25" t="str">
        <f>IF(ISBLANK(F23),(IFERROR(VLOOKUP(E23,Rates!$A$2:$N$451,2,FALSE),"")),(IFERROR(VLOOKUP(F23,Rates!$A$2:$N$451,2,FALSE),"")))</f>
        <v/>
      </c>
      <c r="G24" s="25" t="str">
        <f>IF(ISBLANK(G23),(IFERROR(VLOOKUP(F23,Rates!$A$2:$N$451,2,FALSE),"")),(IFERROR(VLOOKUP(G23,Rates!$A$2:$N$451,2,FALSE),"")))</f>
        <v/>
      </c>
      <c r="H24" s="25" t="str">
        <f>IF(ISBLANK(H23),(IFERROR(VLOOKUP(G23,Rates!$A$2:$N$451,2,FALSE),"")),(IFERROR(VLOOKUP(H23,Rates!$A$2:$N$451,2,FALSE),"")))</f>
        <v/>
      </c>
      <c r="I24" s="25" t="str">
        <f>IF(ISBLANK(I23),(IFERROR(VLOOKUP(H23,Rates!$A$2:$N$451,2,FALSE),"")),(IFERROR(VLOOKUP(I23,Rates!$A$2:$N$451,2,FALSE),"")))</f>
        <v/>
      </c>
      <c r="J24" s="25" t="str">
        <f>IF(ISBLANK(J23),(IFERROR(VLOOKUP(I23,Rates!$A$2:$N$451,2,FALSE),"")),(IFERROR(VLOOKUP(J23,Rates!$A$2:$N$451,2,FALSE),"")))</f>
        <v/>
      </c>
    </row>
    <row r="25" spans="4:12" ht="1" customHeight="1" x14ac:dyDescent="0.2">
      <c r="D25" s="27">
        <f>IF(ISBLANK(J16),VLOOKUP($L$16,$L$16:$M$17,1,FALSE),"")</f>
        <v>0.75</v>
      </c>
      <c r="E25" s="27">
        <f t="shared" ref="E25:J25" si="2">IF(ISBLANK(D23),VLOOKUP($L$16,$L$16:$M$17,1,FALSE),"")</f>
        <v>0.75</v>
      </c>
      <c r="F25" s="27">
        <f t="shared" si="2"/>
        <v>0.75</v>
      </c>
      <c r="G25" s="27">
        <f t="shared" si="2"/>
        <v>0.75</v>
      </c>
      <c r="H25" s="27">
        <f t="shared" si="2"/>
        <v>0.75</v>
      </c>
      <c r="I25" s="27">
        <f t="shared" si="2"/>
        <v>0.75</v>
      </c>
      <c r="J25" s="27">
        <f t="shared" si="2"/>
        <v>0.75</v>
      </c>
    </row>
    <row r="26" spans="4:12" ht="1" customHeight="1" x14ac:dyDescent="0.2">
      <c r="D26" s="27">
        <f t="shared" ref="D26:J26" si="3">IF(ISBLANK(D23),VLOOKUP($L$16,$L$16:$M$17,1,FALSE),"")</f>
        <v>0.75</v>
      </c>
      <c r="E26" s="27">
        <f t="shared" si="3"/>
        <v>0.75</v>
      </c>
      <c r="F26" s="27">
        <f t="shared" si="3"/>
        <v>0.75</v>
      </c>
      <c r="G26" s="27">
        <f t="shared" si="3"/>
        <v>0.75</v>
      </c>
      <c r="H26" s="27">
        <f t="shared" si="3"/>
        <v>0.75</v>
      </c>
      <c r="I26" s="27">
        <f t="shared" si="3"/>
        <v>0.75</v>
      </c>
      <c r="J26" s="27">
        <f t="shared" si="3"/>
        <v>0.75</v>
      </c>
    </row>
    <row r="27" spans="4:12" x14ac:dyDescent="0.2">
      <c r="D27" s="26" t="str">
        <f>IF(ISBLANK(J16),(IFERROR(PRODUCT(VLOOKUP(D24,Rates!$B$3:$N$451,2,FALSE),D25,D26),"")),(IFERROR(PRODUCT(VLOOKUP(D24,Rates!$B$3:$N$451,2,FALSE),D25,D26),"")))</f>
        <v/>
      </c>
      <c r="E27" s="26" t="str">
        <f>IF(ISBLANK(D23),(IFERROR(PRODUCT(VLOOKUP(E24,Rates!$B$3:$N$451,2,FALSE),E25,E26),"")),(IFERROR(PRODUCT(VLOOKUP(E24,Rates!$B$3:$N$451,2,FALSE),E25,E26),"")))</f>
        <v/>
      </c>
      <c r="F27" s="26" t="str">
        <f>IF(ISBLANK(E23),(IFERROR(PRODUCT(VLOOKUP(F24,Rates!$B$3:$N$451,2,FALSE),F25,F26),"")),(IFERROR(PRODUCT(VLOOKUP(F24,Rates!$B$3:$N$451,2,FALSE),F25,F26),"")))</f>
        <v/>
      </c>
      <c r="G27" s="26" t="str">
        <f>IF(ISBLANK(F23),(IFERROR(PRODUCT(VLOOKUP(G24,Rates!$B$3:$N$451,2,FALSE),G25,G26),"")),(IFERROR(PRODUCT(VLOOKUP(G24,Rates!$B$3:$N$451,2,FALSE),G25,G26),"")))</f>
        <v/>
      </c>
      <c r="H27" s="26" t="str">
        <f>IF(ISBLANK(G23),(IFERROR(PRODUCT(VLOOKUP(H24,Rates!$B$3:$N$451,2,FALSE),H25,H26),"")),(IFERROR(PRODUCT(VLOOKUP(H24,Rates!$B$3:$N$451,2,FALSE),H25,H26),"")))</f>
        <v/>
      </c>
      <c r="I27" s="26" t="str">
        <f>IF(ISBLANK(H23),(IFERROR(PRODUCT(VLOOKUP(I24,Rates!$B$3:$N$451,2,FALSE),I25,I26),"")),(IFERROR(PRODUCT(VLOOKUP(I24,Rates!$B$3:$N$451,2,FALSE),I25,I26),"")))</f>
        <v/>
      </c>
      <c r="J27" s="26" t="str">
        <f>IF(ISBLANK(I23),(IFERROR(PRODUCT(VLOOKUP(J24,Rates!$B$3:$N$451,2,FALSE),J25,J26),"")),(IFERROR(PRODUCT(VLOOKUP(J24,Rates!$B$3:$N$451,2,FALSE),J25,J26),"")))</f>
        <v/>
      </c>
    </row>
    <row r="28" spans="4:12" x14ac:dyDescent="0.2">
      <c r="D28" s="5" cm="1">
        <f t="array" ref="D28:J28">INDEX(Jan,ndx+2)</f>
        <v>45088</v>
      </c>
      <c r="E28" s="5">
        <v>45089</v>
      </c>
      <c r="F28" s="5">
        <v>45090</v>
      </c>
      <c r="G28" s="5">
        <v>45091</v>
      </c>
      <c r="H28" s="5">
        <v>45092</v>
      </c>
      <c r="I28" s="5">
        <v>45093</v>
      </c>
      <c r="J28" s="5">
        <v>45094</v>
      </c>
    </row>
    <row r="29" spans="4:12" ht="17" thickBot="1" x14ac:dyDescent="0.25">
      <c r="D29" s="2"/>
      <c r="E29" s="2"/>
      <c r="F29" s="2"/>
      <c r="G29" s="2"/>
      <c r="H29" s="2"/>
      <c r="I29" s="2"/>
      <c r="J29" s="2"/>
    </row>
    <row r="30" spans="4:12" ht="18" thickTop="1" thickBot="1" x14ac:dyDescent="0.25">
      <c r="D30" s="28"/>
      <c r="E30" s="28"/>
      <c r="F30" s="28"/>
      <c r="G30" s="28"/>
      <c r="H30" s="28"/>
      <c r="I30" s="28"/>
      <c r="J30" s="28"/>
    </row>
    <row r="31" spans="4:12" ht="17" thickTop="1" x14ac:dyDescent="0.2">
      <c r="D31" s="25" t="str">
        <f>IF(ISBLANK(D30),(IFERROR(VLOOKUP(J23,Rates!$A$2:$N$451,2,FALSE),"")),(IFERROR(VLOOKUP(D30,Rates!$A$2:$N$451,2,FALSE),"")))</f>
        <v/>
      </c>
      <c r="E31" s="25" t="str">
        <f>IF(ISBLANK(E30),(IFERROR(VLOOKUP(D30,Rates!$A$2:$N$451,2,FALSE),"")),(IFERROR(VLOOKUP(E30,Rates!$A$2:$N$451,2,FALSE),"")))</f>
        <v/>
      </c>
      <c r="F31" s="25" t="str">
        <f>IF(ISBLANK(F30),(IFERROR(VLOOKUP(E30,Rates!$A$2:$N$451,2,FALSE),"")),(IFERROR(VLOOKUP(F30,Rates!$A$2:$N$451,2,FALSE),"")))</f>
        <v/>
      </c>
      <c r="G31" s="25" t="str">
        <f>IF(ISBLANK(G30),(IFERROR(VLOOKUP(F30,Rates!$A$2:$N$451,2,FALSE),"")),(IFERROR(VLOOKUP(G30,Rates!$A$2:$N$451,2,FALSE),"")))</f>
        <v/>
      </c>
      <c r="H31" s="25" t="str">
        <f>IF(ISBLANK(H30),(IFERROR(VLOOKUP(G30,Rates!$A$2:$N$451,2,FALSE),"")),(IFERROR(VLOOKUP(H30,Rates!$A$2:$N$451,2,FALSE),"")))</f>
        <v/>
      </c>
      <c r="I31" s="25" t="str">
        <f>IF(ISBLANK(I30),(IFERROR(VLOOKUP(H30,Rates!$A$2:$N$451,2,FALSE),"")),(IFERROR(VLOOKUP(I30,Rates!$A$2:$N$451,2,FALSE),"")))</f>
        <v/>
      </c>
      <c r="J31" s="25" t="str">
        <f>IF(ISBLANK(J30),(IFERROR(VLOOKUP(I30,Rates!$A$2:$N$451,2,FALSE),"")),(IFERROR(VLOOKUP(J30,Rates!$A$2:$N$451,2,FALSE),"")))</f>
        <v/>
      </c>
    </row>
    <row r="32" spans="4:12" ht="1" customHeight="1" x14ac:dyDescent="0.2">
      <c r="D32" s="27">
        <f>IF(ISBLANK(J23),VLOOKUP($L$16,$L$16:$M$17,1,FALSE),"")</f>
        <v>0.75</v>
      </c>
      <c r="E32" s="27">
        <f t="shared" ref="E32:J32" si="4">IF(ISBLANK(D30),VLOOKUP($L$16,$L$16:$M$17,1,FALSE),"")</f>
        <v>0.75</v>
      </c>
      <c r="F32" s="27">
        <f t="shared" si="4"/>
        <v>0.75</v>
      </c>
      <c r="G32" s="27">
        <f t="shared" si="4"/>
        <v>0.75</v>
      </c>
      <c r="H32" s="27">
        <f t="shared" si="4"/>
        <v>0.75</v>
      </c>
      <c r="I32" s="27">
        <f t="shared" si="4"/>
        <v>0.75</v>
      </c>
      <c r="J32" s="27">
        <f t="shared" si="4"/>
        <v>0.75</v>
      </c>
    </row>
    <row r="33" spans="4:10" ht="1" customHeight="1" x14ac:dyDescent="0.2">
      <c r="D33" s="27">
        <f t="shared" ref="D33:J33" si="5">IF(ISBLANK(D30),VLOOKUP($L$16,$L$16:$M$17,1,FALSE),"")</f>
        <v>0.75</v>
      </c>
      <c r="E33" s="27">
        <f t="shared" si="5"/>
        <v>0.75</v>
      </c>
      <c r="F33" s="27">
        <f t="shared" si="5"/>
        <v>0.75</v>
      </c>
      <c r="G33" s="27">
        <f t="shared" si="5"/>
        <v>0.75</v>
      </c>
      <c r="H33" s="27">
        <f t="shared" si="5"/>
        <v>0.75</v>
      </c>
      <c r="I33" s="27">
        <f t="shared" si="5"/>
        <v>0.75</v>
      </c>
      <c r="J33" s="27">
        <f t="shared" si="5"/>
        <v>0.75</v>
      </c>
    </row>
    <row r="34" spans="4:10" x14ac:dyDescent="0.2">
      <c r="D34" s="26" t="str">
        <f>IF(ISBLANK(J23),(IFERROR(PRODUCT(VLOOKUP(D31,Rates!$B$3:$N$451,2,FALSE),D32,D33),"")),(IFERROR(PRODUCT(VLOOKUP(D31,Rates!$B$3:$N$451,2,FALSE),D32,D33),"")))</f>
        <v/>
      </c>
      <c r="E34" s="26" t="str">
        <f>IF(ISBLANK(D30),(IFERROR(PRODUCT(VLOOKUP(E31,Rates!$B$3:$N$451,2,FALSE),E32,E33),"")),(IFERROR(PRODUCT(VLOOKUP(E31,Rates!$B$3:$N$451,2,FALSE),E32,E33),"")))</f>
        <v/>
      </c>
      <c r="F34" s="26" t="str">
        <f>IF(ISBLANK(E30),(IFERROR(PRODUCT(VLOOKUP(F31,Rates!$B$3:$N$451,2,FALSE),F32,F33),"")),(IFERROR(PRODUCT(VLOOKUP(F31,Rates!$B$3:$N$451,2,FALSE),F32,F33),"")))</f>
        <v/>
      </c>
      <c r="G34" s="26" t="str">
        <f>IF(ISBLANK(F30),(IFERROR(PRODUCT(VLOOKUP(G31,Rates!$B$3:$N$451,2,FALSE),G32,G33),"")),(IFERROR(PRODUCT(VLOOKUP(G31,Rates!$B$3:$N$451,2,FALSE),G32,G33),"")))</f>
        <v/>
      </c>
      <c r="H34" s="26" t="str">
        <f>IF(ISBLANK(G30),(IFERROR(PRODUCT(VLOOKUP(H31,Rates!$B$3:$N$451,2,FALSE),H32,H33),"")),(IFERROR(PRODUCT(VLOOKUP(H31,Rates!$B$3:$N$451,2,FALSE),H32,H33),"")))</f>
        <v/>
      </c>
      <c r="I34" s="26" t="str">
        <f>IF(ISBLANK(H30),(IFERROR(PRODUCT(VLOOKUP(I31,Rates!$B$3:$N$451,2,FALSE),I32,I33),"")),(IFERROR(PRODUCT(VLOOKUP(I31,Rates!$B$3:$N$451,2,FALSE),I32,I33),"")))</f>
        <v/>
      </c>
      <c r="J34" s="26" t="str">
        <f>IF(ISBLANK(I30),(IFERROR(PRODUCT(VLOOKUP(J31,Rates!$B$3:$N$451,2,FALSE),J32,J33),"")),(IFERROR(PRODUCT(VLOOKUP(J31,Rates!$B$3:$N$451,2,FALSE),J32,J33),"")))</f>
        <v/>
      </c>
    </row>
    <row r="35" spans="4:10" x14ac:dyDescent="0.2">
      <c r="D35" s="5" cm="1">
        <f t="array" ref="D35:J35">INDEX(Jan,ndx+3)</f>
        <v>45095</v>
      </c>
      <c r="E35" s="5">
        <v>45096</v>
      </c>
      <c r="F35" s="5">
        <v>45097</v>
      </c>
      <c r="G35" s="5">
        <v>45098</v>
      </c>
      <c r="H35" s="5">
        <v>45099</v>
      </c>
      <c r="I35" s="5">
        <v>45100</v>
      </c>
      <c r="J35" s="5">
        <v>45101</v>
      </c>
    </row>
    <row r="36" spans="4:10" ht="17" thickBot="1" x14ac:dyDescent="0.25">
      <c r="D36" s="2"/>
      <c r="E36" s="2"/>
      <c r="F36" s="2"/>
      <c r="G36" s="2"/>
      <c r="H36" s="2"/>
      <c r="I36" s="2"/>
      <c r="J36" s="2"/>
    </row>
    <row r="37" spans="4:10" ht="18" thickTop="1" thickBot="1" x14ac:dyDescent="0.25">
      <c r="D37" s="28"/>
      <c r="E37" s="28"/>
      <c r="F37" s="28"/>
      <c r="G37" s="28"/>
      <c r="H37" s="28"/>
      <c r="I37" s="28"/>
      <c r="J37" s="28"/>
    </row>
    <row r="38" spans="4:10" ht="17" thickTop="1" x14ac:dyDescent="0.2">
      <c r="D38" s="25" t="str">
        <f>IF(ISBLANK(D37),(IFERROR(VLOOKUP(J30,Rates!$A$2:$N$451,2,FALSE),"")),(IFERROR(VLOOKUP(D37,Rates!$A$2:$N$451,2,FALSE),"")))</f>
        <v/>
      </c>
      <c r="E38" s="25" t="str">
        <f>IF(ISBLANK(E37),(IFERROR(VLOOKUP(D37,Rates!$A$2:$N$451,2,FALSE),"")),(IFERROR(VLOOKUP(E37,Rates!$A$2:$N$451,2,FALSE),"")))</f>
        <v/>
      </c>
      <c r="F38" s="25" t="str">
        <f>IF(ISBLANK(F37),(IFERROR(VLOOKUP(E37,Rates!$A$2:$N$451,2,FALSE),"")),(IFERROR(VLOOKUP(F37,Rates!$A$2:$N$451,2,FALSE),"")))</f>
        <v/>
      </c>
      <c r="G38" s="25" t="str">
        <f>IF(ISBLANK(G37),(IFERROR(VLOOKUP(F37,Rates!$A$2:$N$451,2,FALSE),"")),(IFERROR(VLOOKUP(G37,Rates!$A$2:$N$451,2,FALSE),"")))</f>
        <v/>
      </c>
      <c r="H38" s="25" t="str">
        <f>IF(ISBLANK(H37),(IFERROR(VLOOKUP(G37,Rates!$A$2:$N$451,2,FALSE),"")),(IFERROR(VLOOKUP(H37,Rates!$A$2:$N$451,2,FALSE),"")))</f>
        <v/>
      </c>
      <c r="I38" s="25" t="str">
        <f>IF(ISBLANK(I37),(IFERROR(VLOOKUP(H37,Rates!$A$2:$N$451,2,FALSE),"")),(IFERROR(VLOOKUP(I37,Rates!$A$2:$N$451,2,FALSE),"")))</f>
        <v/>
      </c>
      <c r="J38" s="25" t="str">
        <f>IF(ISBLANK(J37),(IFERROR(VLOOKUP(I37,Rates!$A$2:$N$451,2,FALSE),"")),(IFERROR(VLOOKUP(J37,Rates!$A$2:$N$451,2,FALSE),"")))</f>
        <v/>
      </c>
    </row>
    <row r="39" spans="4:10" ht="1" customHeight="1" x14ac:dyDescent="0.2">
      <c r="D39" s="27">
        <f>IF(ISBLANK(J30),VLOOKUP($L$16,$L$16:$M$17,1,FALSE),"")</f>
        <v>0.75</v>
      </c>
      <c r="E39" s="27">
        <f t="shared" ref="E39:J39" si="6">IF(ISBLANK(D37),VLOOKUP($L$16,$L$16:$M$17,1,FALSE),"")</f>
        <v>0.75</v>
      </c>
      <c r="F39" s="27">
        <f t="shared" si="6"/>
        <v>0.75</v>
      </c>
      <c r="G39" s="27">
        <f t="shared" si="6"/>
        <v>0.75</v>
      </c>
      <c r="H39" s="27">
        <f t="shared" si="6"/>
        <v>0.75</v>
      </c>
      <c r="I39" s="27">
        <f t="shared" si="6"/>
        <v>0.75</v>
      </c>
      <c r="J39" s="27">
        <f t="shared" si="6"/>
        <v>0.75</v>
      </c>
    </row>
    <row r="40" spans="4:10" ht="1" customHeight="1" x14ac:dyDescent="0.2">
      <c r="D40" s="27">
        <f t="shared" ref="D40:J40" si="7">IF(ISBLANK(D37),VLOOKUP($L$16,$L$16:$M$17,1,FALSE),"")</f>
        <v>0.75</v>
      </c>
      <c r="E40" s="27">
        <f t="shared" si="7"/>
        <v>0.75</v>
      </c>
      <c r="F40" s="27">
        <f t="shared" si="7"/>
        <v>0.75</v>
      </c>
      <c r="G40" s="27">
        <f t="shared" si="7"/>
        <v>0.75</v>
      </c>
      <c r="H40" s="27">
        <f t="shared" si="7"/>
        <v>0.75</v>
      </c>
      <c r="I40" s="27">
        <f t="shared" si="7"/>
        <v>0.75</v>
      </c>
      <c r="J40" s="27">
        <f t="shared" si="7"/>
        <v>0.75</v>
      </c>
    </row>
    <row r="41" spans="4:10" x14ac:dyDescent="0.2">
      <c r="D41" s="26" t="str">
        <f>IF(ISBLANK(J30),(IFERROR(PRODUCT(VLOOKUP(D38,Rates!$B$3:$N$451,2,FALSE),D39,D40),"")),(IFERROR(PRODUCT(VLOOKUP(D38,Rates!$B$3:$N$451,2,FALSE),D39,D40),"")))</f>
        <v/>
      </c>
      <c r="E41" s="26" t="str">
        <f>IF(ISBLANK(D37),(IFERROR(PRODUCT(VLOOKUP(E38,Rates!$B$3:$N$451,2,FALSE),E39,E40),"")),(IFERROR(PRODUCT(VLOOKUP(E38,Rates!$B$3:$N$451,2,FALSE),E39,E40),"")))</f>
        <v/>
      </c>
      <c r="F41" s="26" t="str">
        <f>IF(ISBLANK(E37),(IFERROR(PRODUCT(VLOOKUP(F38,Rates!$B$3:$N$451,2,FALSE),F39,F40),"")),(IFERROR(PRODUCT(VLOOKUP(F38,Rates!$B$3:$N$451,2,FALSE),F39,F40),"")))</f>
        <v/>
      </c>
      <c r="G41" s="26" t="str">
        <f>IF(ISBLANK(F37),(IFERROR(PRODUCT(VLOOKUP(G38,Rates!$B$3:$N$451,2,FALSE),G39,G40),"")),(IFERROR(PRODUCT(VLOOKUP(G38,Rates!$B$3:$N$451,2,FALSE),G39,G40),"")))</f>
        <v/>
      </c>
      <c r="H41" s="26" t="str">
        <f>IF(ISBLANK(G37),(IFERROR(PRODUCT(VLOOKUP(H38,Rates!$B$3:$N$451,2,FALSE),H39,H40),"")),(IFERROR(PRODUCT(VLOOKUP(H38,Rates!$B$3:$N$451,2,FALSE),H39,H40),"")))</f>
        <v/>
      </c>
      <c r="I41" s="26" t="str">
        <f>IF(ISBLANK(H37),(IFERROR(PRODUCT(VLOOKUP(I38,Rates!$B$3:$N$451,2,FALSE),I39,I40),"")),(IFERROR(PRODUCT(VLOOKUP(I38,Rates!$B$3:$N$451,2,FALSE),I39,I40),"")))</f>
        <v/>
      </c>
      <c r="J41" s="26" t="str">
        <f>IF(ISBLANK(I37),(IFERROR(PRODUCT(VLOOKUP(J38,Rates!$B$3:$N$451,2,FALSE),J39,J40),"")),(IFERROR(PRODUCT(VLOOKUP(J38,Rates!$B$3:$N$451,2,FALSE),J39,J40),"")))</f>
        <v/>
      </c>
    </row>
    <row r="42" spans="4:10" x14ac:dyDescent="0.2">
      <c r="D42" s="5" cm="1">
        <f t="array" ref="D42:J42">INDEX(Jan,ndx+4)</f>
        <v>45102</v>
      </c>
      <c r="E42" s="5">
        <v>45103</v>
      </c>
      <c r="F42" s="5">
        <v>45104</v>
      </c>
      <c r="G42" s="5">
        <v>45105</v>
      </c>
      <c r="H42" s="5">
        <v>45106</v>
      </c>
      <c r="I42" s="5">
        <v>45107</v>
      </c>
      <c r="J42" s="5">
        <v>45108</v>
      </c>
    </row>
    <row r="43" spans="4:10" ht="17" thickBot="1" x14ac:dyDescent="0.25">
      <c r="D43" s="2"/>
      <c r="E43" s="2"/>
      <c r="F43" s="2"/>
      <c r="G43" s="2"/>
      <c r="H43" s="2"/>
      <c r="I43" s="2"/>
      <c r="J43" s="2"/>
    </row>
    <row r="44" spans="4:10" ht="18" thickTop="1" thickBot="1" x14ac:dyDescent="0.25">
      <c r="D44" s="28"/>
      <c r="E44" s="28"/>
      <c r="F44" s="28"/>
      <c r="G44" s="28"/>
      <c r="H44" s="28"/>
      <c r="I44" s="28"/>
      <c r="J44" s="28"/>
    </row>
    <row r="45" spans="4:10" ht="17" thickTop="1" x14ac:dyDescent="0.2">
      <c r="D45" s="25" t="str">
        <f>IF(ISBLANK(D44),(IFERROR(VLOOKUP(J37,Rates!$A$2:$N$451,2,FALSE),"")),(IFERROR(VLOOKUP(D44,Rates!$A$2:$N$451,2,FALSE),"")))</f>
        <v/>
      </c>
      <c r="E45" s="25" t="str">
        <f>IF(ISBLANK(E44),(IFERROR(VLOOKUP(D44,Rates!$A$2:$N$451,2,FALSE),"")),(IFERROR(VLOOKUP(E44,Rates!$A$2:$N$451,2,FALSE),"")))</f>
        <v/>
      </c>
      <c r="F45" s="25" t="str">
        <f>IF(ISBLANK(F44),(IFERROR(VLOOKUP(E44,Rates!$A$2:$N$451,2,FALSE),"")),(IFERROR(VLOOKUP(F44,Rates!$A$2:$N$451,2,FALSE),"")))</f>
        <v/>
      </c>
      <c r="G45" s="25" t="str">
        <f>IF(ISBLANK(G44),(IFERROR(VLOOKUP(F44,Rates!$A$2:$N$451,2,FALSE),"")),(IFERROR(VLOOKUP(G44,Rates!$A$2:$N$451,2,FALSE),"")))</f>
        <v/>
      </c>
      <c r="H45" s="25" t="str">
        <f>IF(ISBLANK(H44),(IFERROR(VLOOKUP(G44,Rates!$A$2:$N$451,2,FALSE),"")),(IFERROR(VLOOKUP(H44,Rates!$A$2:$N$451,2,FALSE),"")))</f>
        <v/>
      </c>
      <c r="I45" s="25" t="str">
        <f>IF(ISBLANK(I44),(IFERROR(VLOOKUP(H44,Rates!$A$2:$N$451,2,FALSE),"")),(IFERROR(VLOOKUP(I44,Rates!$A$2:$N$451,2,FALSE),"")))</f>
        <v/>
      </c>
      <c r="J45" s="25"/>
    </row>
    <row r="46" spans="4:10" ht="1" customHeight="1" x14ac:dyDescent="0.2">
      <c r="D46" s="27">
        <f>IF(ISBLANK(J37),VLOOKUP($L$16,$L$16:$M$17,1,FALSE),"")</f>
        <v>0.75</v>
      </c>
      <c r="E46" s="27">
        <f t="shared" ref="E46:J46" si="8">IF(ISBLANK(D44),VLOOKUP($L$16,$L$16:$M$17,1,FALSE),"")</f>
        <v>0.75</v>
      </c>
      <c r="F46" s="27">
        <f t="shared" si="8"/>
        <v>0.75</v>
      </c>
      <c r="G46" s="27">
        <f t="shared" si="8"/>
        <v>0.75</v>
      </c>
      <c r="H46" s="27">
        <f t="shared" si="8"/>
        <v>0.75</v>
      </c>
      <c r="I46" s="27">
        <f t="shared" si="8"/>
        <v>0.75</v>
      </c>
      <c r="J46" s="27">
        <f t="shared" si="8"/>
        <v>0.75</v>
      </c>
    </row>
    <row r="47" spans="4:10" ht="1" customHeight="1" x14ac:dyDescent="0.2">
      <c r="D47" s="27">
        <f t="shared" ref="D47:J47" si="9">IF(ISBLANK(D44),VLOOKUP($L$16,$L$16:$M$17,1,FALSE),"")</f>
        <v>0.75</v>
      </c>
      <c r="E47" s="27">
        <f t="shared" si="9"/>
        <v>0.75</v>
      </c>
      <c r="F47" s="27">
        <f t="shared" si="9"/>
        <v>0.75</v>
      </c>
      <c r="G47" s="27">
        <f t="shared" si="9"/>
        <v>0.75</v>
      </c>
      <c r="H47" s="27">
        <f t="shared" si="9"/>
        <v>0.75</v>
      </c>
      <c r="I47" s="27">
        <f t="shared" si="9"/>
        <v>0.75</v>
      </c>
      <c r="J47" s="27">
        <f t="shared" si="9"/>
        <v>0.75</v>
      </c>
    </row>
    <row r="48" spans="4:10" x14ac:dyDescent="0.2">
      <c r="D48" s="26" t="str">
        <f>IF(ISBLANK(J37),(IFERROR(PRODUCT(VLOOKUP(D45,Rates!$B$3:$N$451,2,FALSE),D46,D47),"")),(IFERROR(PRODUCT(VLOOKUP(D45,Rates!$B$3:$N$451,2,FALSE),D46,D47),"")))</f>
        <v/>
      </c>
      <c r="E48" s="26" t="str">
        <f>IF(ISBLANK(D44),(IFERROR(PRODUCT(VLOOKUP(E45,Rates!$B$3:$N$451,2,FALSE),E46,E47),"")),(IFERROR(PRODUCT(VLOOKUP(E45,Rates!$B$3:$N$451,2,FALSE),E46,E47),"")))</f>
        <v/>
      </c>
      <c r="F48" s="26" t="str">
        <f>IF(ISBLANK(E44),(IFERROR(PRODUCT(VLOOKUP(F45,Rates!$B$3:$N$451,2,FALSE),F46,F47),"")),(IFERROR(PRODUCT(VLOOKUP(F45,Rates!$B$3:$N$451,2,FALSE),F46,F47),"")))</f>
        <v/>
      </c>
      <c r="G48" s="26" t="str">
        <f>IF(ISBLANK(F44),(IFERROR(PRODUCT(VLOOKUP(G45,Rates!$B$3:$N$451,2,FALSE),G46,G47),"")),(IFERROR(PRODUCT(VLOOKUP(G45,Rates!$B$3:$N$451,2,FALSE),G46,G47),"")))</f>
        <v/>
      </c>
      <c r="H48" s="26" t="str">
        <f>IF(ISBLANK(G44),(IFERROR(PRODUCT(VLOOKUP(H45,Rates!$B$3:$N$451,2,FALSE),H46,H47),"")),(IFERROR(PRODUCT(VLOOKUP(H45,Rates!$B$3:$N$451,2,FALSE),H46,H47),"")))</f>
        <v/>
      </c>
      <c r="I48" s="26" t="str">
        <f>IF(ISBLANK(H44),(IFERROR(PRODUCT(VLOOKUP(I45,Rates!$B$3:$N$451,2,FALSE),I46,I47),"")),(IFERROR(PRODUCT(VLOOKUP(I45,Rates!$B$3:$N$451,2,FALSE),I46,I47),"")))</f>
        <v/>
      </c>
      <c r="J48" s="26" t="str">
        <f>IF(ISBLANK(I44),(IFERROR(PRODUCT(VLOOKUP(J45,Rates!$B$3:$N$451,2,FALSE),J46,J47),"")),(IFERROR(PRODUCT(VLOOKUP(J45,Rates!$B$3:$N$451,2,FALSE),J46,J47),"")))</f>
        <v/>
      </c>
    </row>
    <row r="49" spans="4:10" x14ac:dyDescent="0.2">
      <c r="D49" s="5" cm="1">
        <f t="array" ref="D49:J49">INDEX(Jan,ndx+5)</f>
        <v>45109</v>
      </c>
      <c r="E49" s="5">
        <v>45110</v>
      </c>
      <c r="F49" s="5">
        <v>45111</v>
      </c>
      <c r="G49" s="5">
        <v>45112</v>
      </c>
      <c r="H49" s="5">
        <v>45113</v>
      </c>
      <c r="I49" s="5">
        <v>45114</v>
      </c>
      <c r="J49" s="5">
        <v>45115</v>
      </c>
    </row>
    <row r="50" spans="4:10" ht="17" thickBot="1" x14ac:dyDescent="0.25">
      <c r="D50" s="2"/>
      <c r="E50" s="2"/>
      <c r="F50" s="2"/>
      <c r="G50" s="2"/>
      <c r="H50" s="2"/>
      <c r="I50" s="2"/>
      <c r="J50" s="2"/>
    </row>
    <row r="51" spans="4:10" ht="18" thickTop="1" thickBot="1" x14ac:dyDescent="0.25">
      <c r="D51" s="28"/>
      <c r="E51" s="28"/>
      <c r="F51" s="28"/>
      <c r="G51" s="28"/>
      <c r="H51" s="28"/>
      <c r="I51" s="28"/>
      <c r="J51" s="28"/>
    </row>
    <row r="52" spans="4:10" ht="16" customHeight="1" thickTop="1" x14ac:dyDescent="0.2">
      <c r="D52" s="25" t="str">
        <f>IF(ISBLANK(D51),(IFERROR(VLOOKUP(J44,Rates!$A$2:$N$451,2,FALSE),"")),(IFERROR(VLOOKUP(D51,Rates!$A$2:$N$451,2,FALSE),"")))</f>
        <v/>
      </c>
      <c r="E52" s="25" t="str">
        <f>IF(ISBLANK(E51),(IFERROR(VLOOKUP(D51,Rates!$A$2:$N$451,2,FALSE),"")),(IFERROR(VLOOKUP(E51,Rates!$A$2:$N$451,2,FALSE),"")))</f>
        <v/>
      </c>
      <c r="F52" s="25" t="str">
        <f>IF(ISBLANK(F51),(IFERROR(VLOOKUP(E51,Rates!$A$2:$N$451,2,FALSE),"")),(IFERROR(VLOOKUP(F51,Rates!$A$2:$N$451,2,FALSE),"")))</f>
        <v/>
      </c>
      <c r="G52" s="25" t="str">
        <f>IF(ISBLANK(G51),(IFERROR(VLOOKUP(F51,Rates!$A$2:$N$451,2,FALSE),"")),(IFERROR(VLOOKUP(G51,Rates!$A$2:$N$451,2,FALSE),"")))</f>
        <v/>
      </c>
      <c r="H52" s="25" t="str">
        <f>IF(ISBLANK(H51),(IFERROR(VLOOKUP(G51,Rates!$A$2:$N$451,2,FALSE),"")),(IFERROR(VLOOKUP(H51,Rates!$A$2:$N$451,2,FALSE),"")))</f>
        <v/>
      </c>
      <c r="I52" s="25" t="str">
        <f>IF(ISBLANK(I51),(IFERROR(VLOOKUP(H51,Rates!$A$2:$N$451,2,FALSE),"")),(IFERROR(VLOOKUP(I51,Rates!$A$2:$N$451,2,FALSE),"")))</f>
        <v/>
      </c>
      <c r="J52" s="25" t="str">
        <f>IF(ISBLANK(J51),(IFERROR(VLOOKUP(I51,Rates!$A$2:$N$451,2,FALSE),"")),(IFERROR(VLOOKUP(J51,Rates!$A$2:$N$451,2,FALSE),"")))</f>
        <v/>
      </c>
    </row>
    <row r="53" spans="4:10" ht="1" customHeight="1" x14ac:dyDescent="0.2">
      <c r="D53" s="27">
        <f>IF(ISBLANK(J44),VLOOKUP($L$16,$L$16:$M$17,1,FALSE),"")</f>
        <v>0.75</v>
      </c>
      <c r="E53" s="27">
        <f t="shared" ref="E53:J53" si="10">IF(ISBLANK(D51),VLOOKUP($L$16,$L$16:$M$17,1,FALSE),"")</f>
        <v>0.75</v>
      </c>
      <c r="F53" s="27">
        <f t="shared" si="10"/>
        <v>0.75</v>
      </c>
      <c r="G53" s="27">
        <f t="shared" si="10"/>
        <v>0.75</v>
      </c>
      <c r="H53" s="27">
        <f t="shared" si="10"/>
        <v>0.75</v>
      </c>
      <c r="I53" s="27">
        <f t="shared" si="10"/>
        <v>0.75</v>
      </c>
      <c r="J53" s="27">
        <f t="shared" si="10"/>
        <v>0.75</v>
      </c>
    </row>
    <row r="54" spans="4:10" ht="1" customHeight="1" x14ac:dyDescent="0.2">
      <c r="D54" s="27">
        <f t="shared" ref="D54:J54" si="11">IF(ISBLANK(D51),VLOOKUP($L$16,$L$16:$M$17,1,FALSE),"")</f>
        <v>0.75</v>
      </c>
      <c r="E54" s="27">
        <f t="shared" si="11"/>
        <v>0.75</v>
      </c>
      <c r="F54" s="27">
        <f t="shared" si="11"/>
        <v>0.75</v>
      </c>
      <c r="G54" s="27">
        <f t="shared" si="11"/>
        <v>0.75</v>
      </c>
      <c r="H54" s="27">
        <f t="shared" si="11"/>
        <v>0.75</v>
      </c>
      <c r="I54" s="27">
        <f t="shared" si="11"/>
        <v>0.75</v>
      </c>
      <c r="J54" s="27">
        <f t="shared" si="11"/>
        <v>0.75</v>
      </c>
    </row>
    <row r="55" spans="4:10" x14ac:dyDescent="0.2">
      <c r="D55" s="26" t="str">
        <f>IF(ISBLANK(J44),(IFERROR(PRODUCT(VLOOKUP(D52,Rates!$B$3:$N$451,2,FALSE),D53,D54),"")),(IFERROR(PRODUCT(VLOOKUP(D52,Rates!$B$3:$N$451,2,FALSE),D53,D54),"")))</f>
        <v/>
      </c>
      <c r="E55" s="26" t="str">
        <f>IF(ISBLANK(D51),(IFERROR(PRODUCT(VLOOKUP(E52,Rates!$B$3:$N$451,2,FALSE),E53,E54),"")),(IFERROR(PRODUCT(VLOOKUP(E52,Rates!$B$3:$N$451,2,FALSE),E53,E54),"")))</f>
        <v/>
      </c>
      <c r="F55" s="26" t="str">
        <f>IF(ISBLANK(E51),(IFERROR(PRODUCT(VLOOKUP(F52,Rates!$B$3:$N$451,2,FALSE),F53,F54),"")),(IFERROR(PRODUCT(VLOOKUP(F52,Rates!$B$3:$N$451,2,FALSE),F53,F54),"")))</f>
        <v/>
      </c>
      <c r="G55" s="26" t="str">
        <f>IF(ISBLANK(F51),(IFERROR(PRODUCT(VLOOKUP(G52,Rates!$B$3:$N$451,2,FALSE),G53,G54),"")),(IFERROR(PRODUCT(VLOOKUP(G52,Rates!$B$3:$N$451,2,FALSE),G53,G54),"")))</f>
        <v/>
      </c>
      <c r="H55" s="26" t="str">
        <f>IF(ISBLANK(G51),(IFERROR(PRODUCT(VLOOKUP(H52,Rates!$B$3:$N$451,2,FALSE),H53,H54),"")),(IFERROR(PRODUCT(VLOOKUP(H52,Rates!$B$3:$N$451,2,FALSE),H53,H54),"")))</f>
        <v/>
      </c>
      <c r="I55" s="26" t="str">
        <f>IF(ISBLANK(H51),(IFERROR(PRODUCT(VLOOKUP(I52,Rates!$B$3:$N$451,2,FALSE),I53,I54),"")),(IFERROR(PRODUCT(VLOOKUP(I52,Rates!$B$3:$N$451,2,FALSE),I53,I54),"")))</f>
        <v/>
      </c>
      <c r="J55" s="26" t="str">
        <f>IF(ISBLANK(I51),(IFERROR(PRODUCT(VLOOKUP(J52,Rates!$B$3:$N$451,2,FALSE),J53,J54),"")),(IFERROR(PRODUCT(VLOOKUP(J52,Rates!$B$3:$N$451,2,FALSE),J53,J54),"")))</f>
        <v/>
      </c>
    </row>
    <row r="56" spans="4:10" x14ac:dyDescent="0.2">
      <c r="I56" s="86" t="s">
        <v>767</v>
      </c>
      <c r="J56" s="86"/>
    </row>
  </sheetData>
  <mergeCells count="5">
    <mergeCell ref="I2:I3"/>
    <mergeCell ref="J2:J3"/>
    <mergeCell ref="D3:D4"/>
    <mergeCell ref="D5:J6"/>
    <mergeCell ref="I56:J56"/>
  </mergeCells>
  <pageMargins left="0.7" right="0.7" top="0.75" bottom="0.75" header="0.3" footer="0.3"/>
  <pageSetup orientation="portrait" horizontalDpi="0" verticalDpi="0"/>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817DC85-952A-2441-9A4D-FC5D6FEC4487}">
  <dimension ref="D2:L49"/>
  <sheetViews>
    <sheetView showGridLines="0" showRowColHeaders="0" topLeftCell="C6" zoomScale="120" zoomScaleNormal="120" workbookViewId="0">
      <selection activeCell="F16" sqref="F16"/>
    </sheetView>
  </sheetViews>
  <sheetFormatPr baseColWidth="10" defaultRowHeight="16" x14ac:dyDescent="0.2"/>
  <cols>
    <col min="1" max="3" width="10.83203125" style="1"/>
    <col min="4" max="10" width="24.33203125" style="1" customWidth="1"/>
    <col min="11" max="16384" width="10.83203125" style="1"/>
  </cols>
  <sheetData>
    <row r="2" spans="4:12" ht="11" customHeight="1" x14ac:dyDescent="0.2">
      <c r="I2" s="81" t="s">
        <v>2</v>
      </c>
      <c r="J2" s="82">
        <f>SUM(D20:J20,D27:J27,D34:J34,D41:J41,D48:J48)</f>
        <v>0</v>
      </c>
    </row>
    <row r="3" spans="4:12" ht="21" customHeight="1" x14ac:dyDescent="0.2">
      <c r="D3" s="84">
        <v>2023</v>
      </c>
      <c r="E3" s="6" t="s">
        <v>1</v>
      </c>
      <c r="I3" s="81"/>
      <c r="J3" s="83"/>
    </row>
    <row r="4" spans="4:12" ht="8" customHeight="1" x14ac:dyDescent="0.2">
      <c r="D4" s="84"/>
      <c r="J4" s="7"/>
    </row>
    <row r="5" spans="4:12" ht="3" customHeight="1" x14ac:dyDescent="0.2">
      <c r="D5" s="85" t="s">
        <v>797</v>
      </c>
      <c r="E5" s="85"/>
      <c r="F5" s="85"/>
      <c r="G5" s="85"/>
      <c r="H5" s="85"/>
      <c r="I5" s="85"/>
      <c r="J5" s="85"/>
    </row>
    <row r="6" spans="4:12" ht="17" thickBot="1" x14ac:dyDescent="0.25">
      <c r="D6" s="85"/>
      <c r="E6" s="85"/>
      <c r="F6" s="85"/>
      <c r="G6" s="85"/>
      <c r="H6" s="85"/>
      <c r="I6" s="85"/>
      <c r="J6" s="85"/>
    </row>
    <row r="7" spans="4:12" x14ac:dyDescent="0.2">
      <c r="D7" s="9" cm="1">
        <f t="array" ref="D7:J13">Jan</f>
        <v>44927</v>
      </c>
      <c r="E7" s="10">
        <v>44928</v>
      </c>
      <c r="F7" s="10">
        <v>44929</v>
      </c>
      <c r="G7" s="10">
        <v>44930</v>
      </c>
      <c r="H7" s="10">
        <v>44931</v>
      </c>
      <c r="I7" s="10">
        <v>44932</v>
      </c>
      <c r="J7" s="11">
        <v>44933</v>
      </c>
    </row>
    <row r="8" spans="4:12" ht="1" customHeight="1" x14ac:dyDescent="0.2">
      <c r="D8" s="12">
        <v>44934</v>
      </c>
      <c r="E8" s="8">
        <v>44935</v>
      </c>
      <c r="F8" s="8">
        <v>44936</v>
      </c>
      <c r="G8" s="8">
        <v>44937</v>
      </c>
      <c r="H8" s="8">
        <v>44938</v>
      </c>
      <c r="I8" s="8">
        <v>44939</v>
      </c>
      <c r="J8" s="13">
        <v>44940</v>
      </c>
    </row>
    <row r="9" spans="4:12" ht="1" customHeight="1" x14ac:dyDescent="0.2">
      <c r="D9" s="12">
        <v>44941</v>
      </c>
      <c r="E9" s="8">
        <v>44942</v>
      </c>
      <c r="F9" s="8">
        <v>44943</v>
      </c>
      <c r="G9" s="8">
        <v>44944</v>
      </c>
      <c r="H9" s="8">
        <v>44945</v>
      </c>
      <c r="I9" s="8">
        <v>44946</v>
      </c>
      <c r="J9" s="13">
        <v>44947</v>
      </c>
    </row>
    <row r="10" spans="4:12" ht="1" customHeight="1" x14ac:dyDescent="0.2">
      <c r="D10" s="12">
        <v>44948</v>
      </c>
      <c r="E10" s="8">
        <v>44949</v>
      </c>
      <c r="F10" s="8">
        <v>44950</v>
      </c>
      <c r="G10" s="8">
        <v>44951</v>
      </c>
      <c r="H10" s="8">
        <v>44952</v>
      </c>
      <c r="I10" s="8">
        <v>44953</v>
      </c>
      <c r="J10" s="13">
        <v>44954</v>
      </c>
    </row>
    <row r="11" spans="4:12" ht="1" customHeight="1" x14ac:dyDescent="0.2">
      <c r="D11" s="12">
        <v>44955</v>
      </c>
      <c r="E11" s="8">
        <v>44956</v>
      </c>
      <c r="F11" s="8">
        <v>44957</v>
      </c>
      <c r="G11" s="8">
        <v>44958</v>
      </c>
      <c r="H11" s="8">
        <v>44959</v>
      </c>
      <c r="I11" s="8">
        <v>44960</v>
      </c>
      <c r="J11" s="13">
        <v>44961</v>
      </c>
    </row>
    <row r="12" spans="4:12" ht="1" customHeight="1" x14ac:dyDescent="0.2">
      <c r="D12" s="12">
        <v>44962</v>
      </c>
      <c r="E12" s="8">
        <v>44963</v>
      </c>
      <c r="F12" s="8">
        <v>44964</v>
      </c>
      <c r="G12" s="8">
        <v>44965</v>
      </c>
      <c r="H12" s="8">
        <v>44966</v>
      </c>
      <c r="I12" s="8">
        <v>44967</v>
      </c>
      <c r="J12" s="13">
        <v>44968</v>
      </c>
    </row>
    <row r="13" spans="4:12" ht="1" customHeight="1" thickBot="1" x14ac:dyDescent="0.25">
      <c r="D13" s="14">
        <v>44969</v>
      </c>
      <c r="E13" s="15">
        <v>44970</v>
      </c>
      <c r="F13" s="15">
        <v>44971</v>
      </c>
      <c r="G13" s="15">
        <v>44972</v>
      </c>
      <c r="H13" s="15">
        <v>44973</v>
      </c>
      <c r="I13" s="15">
        <v>44974</v>
      </c>
      <c r="J13" s="16">
        <v>44975</v>
      </c>
    </row>
    <row r="14" spans="4:12" x14ac:dyDescent="0.2">
      <c r="D14" s="47" cm="1">
        <f t="array" ref="D14:J14">INDEX(Jan,ndx+0)</f>
        <v>44927</v>
      </c>
      <c r="E14" s="47">
        <v>44928</v>
      </c>
      <c r="F14" s="47">
        <v>44929</v>
      </c>
      <c r="G14" s="47">
        <v>44930</v>
      </c>
      <c r="H14" s="47">
        <v>44931</v>
      </c>
      <c r="I14" s="47">
        <v>44932</v>
      </c>
      <c r="J14" s="47">
        <v>44933</v>
      </c>
    </row>
    <row r="15" spans="4:12" ht="17" thickBot="1" x14ac:dyDescent="0.25">
      <c r="D15" s="2"/>
      <c r="E15" s="2"/>
      <c r="F15" s="2"/>
      <c r="G15" s="2"/>
      <c r="H15" s="2"/>
      <c r="I15" s="2"/>
      <c r="J15" s="2"/>
      <c r="L15" s="6"/>
    </row>
    <row r="16" spans="4:12" ht="18" thickTop="1" thickBot="1" x14ac:dyDescent="0.25">
      <c r="D16" s="70"/>
      <c r="E16" s="70"/>
      <c r="F16" s="70"/>
      <c r="G16" s="70"/>
      <c r="H16" s="70"/>
      <c r="I16" s="70"/>
      <c r="J16" s="70"/>
      <c r="L16" s="6">
        <v>0.75</v>
      </c>
    </row>
    <row r="17" spans="4:12" ht="16" customHeight="1" thickTop="1" x14ac:dyDescent="0.2">
      <c r="D17" s="25" t="str">
        <f>IF(ISBLANK(D16),(IFERROR(VLOOKUP(C16,Rates!$A$2:$N$451,2,FALSE),"")),(IFERROR(VLOOKUP(D16,Rates!$A$2:$N$451,2,FALSE),"")))</f>
        <v/>
      </c>
      <c r="E17" s="25" t="str">
        <f>IF(ISBLANK(E16),(IFERROR(VLOOKUP(D16,Rates!$A$2:$N$451,2,FALSE),"")),(IFERROR(VLOOKUP(E16,Rates!$A$2:$N$451,2,FALSE),"")))</f>
        <v/>
      </c>
      <c r="F17" s="25" t="str">
        <f>IF(ISBLANK(F16),(IFERROR(VLOOKUP(E16,Rates!$A$2:$N$451,2,FALSE),"")),(IFERROR(VLOOKUP(F16,Rates!$A$2:$N$451,2,FALSE),"")))</f>
        <v/>
      </c>
      <c r="G17" s="25" t="str">
        <f>IF(ISBLANK(G16),(IFERROR(VLOOKUP(F16,Rates!$A$2:$N$451,2,FALSE),"")),(IFERROR(VLOOKUP(G16,Rates!$A$2:$N$451,2,FALSE),"")))</f>
        <v/>
      </c>
      <c r="H17" s="25" t="str">
        <f>IF(ISBLANK(H16),(IFERROR(VLOOKUP(G16,Rates!$A$2:$N$451,2,FALSE),"")),(IFERROR(VLOOKUP(H16,Rates!$A$2:$N$451,2,FALSE),"")))</f>
        <v/>
      </c>
      <c r="I17" s="25" t="str">
        <f>IF(ISBLANK(I16),(IFERROR(VLOOKUP(H16,Rates!$A$2:$N$451,2,FALSE),"")),(IFERROR(VLOOKUP(I16,Rates!$A$2:$N$451,2,FALSE),"")))</f>
        <v/>
      </c>
      <c r="J17" s="25" t="str">
        <f>IF(ISBLANK(J16),(IFERROR(VLOOKUP(I16,Rates!$A$2:$N$451,2,FALSE),"")),(IFERROR(VLOOKUP(J16,Rates!$A$2:$N$451,2,FALSE),"")))</f>
        <v/>
      </c>
      <c r="L17" s="6"/>
    </row>
    <row r="18" spans="4:12" ht="1" customHeight="1" x14ac:dyDescent="0.2">
      <c r="D18" s="27">
        <f t="shared" ref="D18:J18" si="0">IF(ISBLANK(C16),VLOOKUP($L$16,$L$16:$M$17,1,FALSE),"")</f>
        <v>0.75</v>
      </c>
      <c r="E18" s="27">
        <f t="shared" si="0"/>
        <v>0.75</v>
      </c>
      <c r="F18" s="27">
        <f t="shared" si="0"/>
        <v>0.75</v>
      </c>
      <c r="G18" s="27">
        <f t="shared" si="0"/>
        <v>0.75</v>
      </c>
      <c r="H18" s="27">
        <f t="shared" si="0"/>
        <v>0.75</v>
      </c>
      <c r="I18" s="27">
        <f t="shared" si="0"/>
        <v>0.75</v>
      </c>
      <c r="J18" s="27">
        <f t="shared" si="0"/>
        <v>0.75</v>
      </c>
      <c r="K18" s="4"/>
    </row>
    <row r="19" spans="4:12" ht="1" customHeight="1" x14ac:dyDescent="0.2">
      <c r="D19" s="27">
        <f t="shared" ref="D19:J19" si="1">IF(ISBLANK(D16),VLOOKUP($L$16,$L$16:$M$17,1,FALSE),"")</f>
        <v>0.75</v>
      </c>
      <c r="E19" s="27">
        <f t="shared" si="1"/>
        <v>0.75</v>
      </c>
      <c r="F19" s="27">
        <f t="shared" si="1"/>
        <v>0.75</v>
      </c>
      <c r="G19" s="27">
        <f t="shared" si="1"/>
        <v>0.75</v>
      </c>
      <c r="H19" s="27">
        <f t="shared" si="1"/>
        <v>0.75</v>
      </c>
      <c r="I19" s="27">
        <f t="shared" si="1"/>
        <v>0.75</v>
      </c>
      <c r="J19" s="27">
        <f t="shared" si="1"/>
        <v>0.75</v>
      </c>
    </row>
    <row r="20" spans="4:12" x14ac:dyDescent="0.2">
      <c r="D20" s="26" t="str">
        <f>IF(ISBLANK(C16),(IFERROR(PRODUCT(VLOOKUP(D17,Rates!$B$3:$N$451,2,FALSE),D18,D19),"")),(IFERROR(PRODUCT(VLOOKUP(D17,Rates!$B$3:$N$451,2,FALSE),D18,D19),"")))</f>
        <v/>
      </c>
      <c r="E20" s="26" t="str">
        <f>IF(ISBLANK(D16),(IFERROR(PRODUCT(VLOOKUP(E17,Rates!$B$3:$N$451,2,FALSE),E18,E19),"")),(IFERROR(PRODUCT(VLOOKUP(E17,Rates!$B$3:$N$451,2,FALSE),E18,E19),"")))</f>
        <v/>
      </c>
      <c r="F20" s="26" t="str">
        <f>IF(ISBLANK(E16),(IFERROR(PRODUCT(VLOOKUP(F17,Rates!$B$3:$N$451,2,FALSE),F18,F19),"")),(IFERROR(PRODUCT(VLOOKUP(F17,Rates!$B$3:$N$451,2,FALSE),F18,F19),"")))</f>
        <v/>
      </c>
      <c r="G20" s="26" t="str">
        <f>IF(ISBLANK(F16),(IFERROR(PRODUCT(VLOOKUP(G17,Rates!$B$3:$N$451,2,FALSE),G18,G19),"")),(IFERROR(PRODUCT(VLOOKUP(G17,Rates!$B$3:$N$451,2,FALSE),G18,G19),"")))</f>
        <v/>
      </c>
      <c r="H20" s="26" t="str">
        <f>IF(ISBLANK(G16),(IFERROR(PRODUCT(VLOOKUP(H17,Rates!$B$3:$N$451,2,FALSE),H18,H19),"")),(IFERROR(PRODUCT(VLOOKUP(H17,Rates!$B$3:$N$451,2,FALSE),H18,H19),"")))</f>
        <v/>
      </c>
      <c r="I20" s="26" t="str">
        <f>IF(ISBLANK(H16),(IFERROR(PRODUCT(VLOOKUP(I17,Rates!$B$3:$N$451,2,FALSE),I18,I19),"")),(IFERROR(PRODUCT(VLOOKUP(I17,Rates!$B$3:$N$451,2,FALSE),I18,I19),"")))</f>
        <v/>
      </c>
      <c r="J20" s="26" t="str">
        <f>IF(ISBLANK(I16),(IFERROR(PRODUCT(VLOOKUP(J17,Rates!$B$3:$N$451,2,FALSE),J18,J19),"")),(IFERROR(PRODUCT(VLOOKUP(J17,Rates!$B$3:$N$451,2,FALSE),J18,J19),"")))</f>
        <v/>
      </c>
    </row>
    <row r="21" spans="4:12" x14ac:dyDescent="0.2">
      <c r="D21" s="47" cm="1">
        <f t="array" ref="D21:J21">INDEX(Jan,ndx+1)</f>
        <v>44934</v>
      </c>
      <c r="E21" s="47">
        <v>44935</v>
      </c>
      <c r="F21" s="47">
        <v>44936</v>
      </c>
      <c r="G21" s="47">
        <v>44937</v>
      </c>
      <c r="H21" s="47">
        <v>44938</v>
      </c>
      <c r="I21" s="47">
        <v>44939</v>
      </c>
      <c r="J21" s="47">
        <v>44940</v>
      </c>
    </row>
    <row r="22" spans="4:12" ht="17" thickBot="1" x14ac:dyDescent="0.25">
      <c r="D22" s="2"/>
      <c r="E22" s="2"/>
      <c r="F22" s="2"/>
      <c r="G22" s="2"/>
      <c r="H22" s="2"/>
      <c r="I22" s="2"/>
      <c r="J22" s="2"/>
    </row>
    <row r="23" spans="4:12" ht="18" thickTop="1" thickBot="1" x14ac:dyDescent="0.25">
      <c r="D23" s="70"/>
      <c r="E23" s="70"/>
      <c r="F23" s="70"/>
      <c r="G23" s="70"/>
      <c r="H23" s="70"/>
      <c r="I23" s="70"/>
      <c r="J23" s="70"/>
    </row>
    <row r="24" spans="4:12" ht="17" thickTop="1" x14ac:dyDescent="0.2">
      <c r="D24" s="25" t="str">
        <f>IF(ISBLANK(D23),(IFERROR(VLOOKUP(J16,Rates!$A$2:$N$451,2,FALSE),"")),(IFERROR(VLOOKUP(D23,Rates!$A$2:$N$451,2,FALSE),"")))</f>
        <v/>
      </c>
      <c r="E24" s="25" t="str">
        <f>IF(ISBLANK(E23),(IFERROR(VLOOKUP(D23,Rates!$A$2:$N$451,2,FALSE),"")),(IFERROR(VLOOKUP(E23,Rates!$A$2:$N$451,2,FALSE),"")))</f>
        <v/>
      </c>
      <c r="F24" s="25" t="str">
        <f>IF(ISBLANK(F23),(IFERROR(VLOOKUP(E23,Rates!$A$2:$N$451,2,FALSE),"")),(IFERROR(VLOOKUP(F23,Rates!$A$2:$N$451,2,FALSE),"")))</f>
        <v/>
      </c>
      <c r="G24" s="25" t="str">
        <f>IF(ISBLANK(G23),(IFERROR(VLOOKUP(F23,Rates!$A$2:$N$451,2,FALSE),"")),(IFERROR(VLOOKUP(G23,Rates!$A$2:$N$451,2,FALSE),"")))</f>
        <v/>
      </c>
      <c r="H24" s="25" t="str">
        <f>IF(ISBLANK(H23),(IFERROR(VLOOKUP(G23,Rates!$A$2:$N$451,2,FALSE),"")),(IFERROR(VLOOKUP(H23,Rates!$A$2:$N$451,2,FALSE),"")))</f>
        <v/>
      </c>
      <c r="I24" s="25" t="str">
        <f>IF(ISBLANK(I23),(IFERROR(VLOOKUP(H23,Rates!$A$2:$N$451,2,FALSE),"")),(IFERROR(VLOOKUP(I23,Rates!$A$2:$N$451,2,FALSE),"")))</f>
        <v/>
      </c>
      <c r="J24" s="25" t="str">
        <f>IF(ISBLANK(J23),(IFERROR(VLOOKUP(I23,Rates!$A$2:$N$451,2,FALSE),"")),(IFERROR(VLOOKUP(J23,Rates!$A$2:$N$451,2,FALSE),"")))</f>
        <v/>
      </c>
    </row>
    <row r="25" spans="4:12" ht="1" customHeight="1" x14ac:dyDescent="0.2">
      <c r="D25" s="27">
        <f>IF(ISBLANK(J16),VLOOKUP($L$16,$L$16:$M$17,1,FALSE),"")</f>
        <v>0.75</v>
      </c>
      <c r="E25" s="27">
        <f t="shared" ref="E25:J25" si="2">IF(ISBLANK(D23),VLOOKUP($L$16,$L$16:$M$17,1,FALSE),"")</f>
        <v>0.75</v>
      </c>
      <c r="F25" s="27">
        <f t="shared" si="2"/>
        <v>0.75</v>
      </c>
      <c r="G25" s="27">
        <f t="shared" si="2"/>
        <v>0.75</v>
      </c>
      <c r="H25" s="27">
        <f t="shared" si="2"/>
        <v>0.75</v>
      </c>
      <c r="I25" s="27">
        <f t="shared" si="2"/>
        <v>0.75</v>
      </c>
      <c r="J25" s="27">
        <f t="shared" si="2"/>
        <v>0.75</v>
      </c>
    </row>
    <row r="26" spans="4:12" ht="1" customHeight="1" x14ac:dyDescent="0.2">
      <c r="D26" s="27">
        <f t="shared" ref="D26:J26" si="3">IF(ISBLANK(D23),VLOOKUP($L$16,$L$16:$M$17,1,FALSE),"")</f>
        <v>0.75</v>
      </c>
      <c r="E26" s="27">
        <f t="shared" si="3"/>
        <v>0.75</v>
      </c>
      <c r="F26" s="27">
        <f t="shared" si="3"/>
        <v>0.75</v>
      </c>
      <c r="G26" s="27">
        <f t="shared" si="3"/>
        <v>0.75</v>
      </c>
      <c r="H26" s="27">
        <f t="shared" si="3"/>
        <v>0.75</v>
      </c>
      <c r="I26" s="27">
        <f t="shared" si="3"/>
        <v>0.75</v>
      </c>
      <c r="J26" s="27">
        <f t="shared" si="3"/>
        <v>0.75</v>
      </c>
    </row>
    <row r="27" spans="4:12" x14ac:dyDescent="0.2">
      <c r="D27" s="26" t="str">
        <f>IF(ISBLANK(J16),(IFERROR(PRODUCT(VLOOKUP(D24,Rates!$B$3:$N$451,2,FALSE),D25,D26),"")),(IFERROR(PRODUCT(VLOOKUP(D24,Rates!$B$3:$N$451,2,FALSE),D25,D26),"")))</f>
        <v/>
      </c>
      <c r="E27" s="26" t="str">
        <f>IF(ISBLANK(D23),(IFERROR(PRODUCT(VLOOKUP(E24,Rates!$B$3:$N$451,2,FALSE),E25,E26),"")),(IFERROR(PRODUCT(VLOOKUP(E24,Rates!$B$3:$N$451,2,FALSE),E25,E26),"")))</f>
        <v/>
      </c>
      <c r="F27" s="26" t="str">
        <f>IF(ISBLANK(E23),(IFERROR(PRODUCT(VLOOKUP(F24,Rates!$B$3:$N$451,2,FALSE),F25,F26),"")),(IFERROR(PRODUCT(VLOOKUP(F24,Rates!$B$3:$N$451,2,FALSE),F25,F26),"")))</f>
        <v/>
      </c>
      <c r="G27" s="26" t="str">
        <f>IF(ISBLANK(F23),(IFERROR(PRODUCT(VLOOKUP(G24,Rates!$B$3:$N$451,2,FALSE),G25,G26),"")),(IFERROR(PRODUCT(VLOOKUP(G24,Rates!$B$3:$N$451,2,FALSE),G25,G26),"")))</f>
        <v/>
      </c>
      <c r="H27" s="26" t="str">
        <f>IF(ISBLANK(G23),(IFERROR(PRODUCT(VLOOKUP(H24,Rates!$B$3:$N$451,2,FALSE),H25,H26),"")),(IFERROR(PRODUCT(VLOOKUP(H24,Rates!$B$3:$N$451,2,FALSE),H25,H26),"")))</f>
        <v/>
      </c>
      <c r="I27" s="26" t="str">
        <f>IF(ISBLANK(H23),(IFERROR(PRODUCT(VLOOKUP(I24,Rates!$B$3:$N$451,2,FALSE),I25,I26),"")),(IFERROR(PRODUCT(VLOOKUP(I24,Rates!$B$3:$N$451,2,FALSE),I25,I26),"")))</f>
        <v/>
      </c>
      <c r="J27" s="26" t="str">
        <f>IF(ISBLANK(I23),(IFERROR(PRODUCT(VLOOKUP(J24,Rates!$B$3:$N$451,2,FALSE),J25,J26),"")),(IFERROR(PRODUCT(VLOOKUP(J24,Rates!$B$3:$N$451,2,FALSE),J25,J26),"")))</f>
        <v/>
      </c>
    </row>
    <row r="28" spans="4:12" x14ac:dyDescent="0.2">
      <c r="D28" s="47" cm="1">
        <f t="array" ref="D28:J28">INDEX(Jan,ndx+2)</f>
        <v>44941</v>
      </c>
      <c r="E28" s="47">
        <v>44942</v>
      </c>
      <c r="F28" s="47">
        <v>44943</v>
      </c>
      <c r="G28" s="47">
        <v>44944</v>
      </c>
      <c r="H28" s="47">
        <v>44945</v>
      </c>
      <c r="I28" s="47">
        <v>44946</v>
      </c>
      <c r="J28" s="47">
        <v>44947</v>
      </c>
    </row>
    <row r="29" spans="4:12" ht="17" thickBot="1" x14ac:dyDescent="0.25">
      <c r="D29" s="2"/>
      <c r="E29" s="2"/>
      <c r="F29" s="2"/>
      <c r="G29" s="2"/>
      <c r="H29" s="2"/>
      <c r="I29" s="2"/>
      <c r="J29" s="2"/>
    </row>
    <row r="30" spans="4:12" ht="18" thickTop="1" thickBot="1" x14ac:dyDescent="0.25">
      <c r="D30" s="70"/>
      <c r="E30" s="70"/>
      <c r="F30" s="70"/>
      <c r="G30" s="70"/>
      <c r="H30" s="70"/>
      <c r="I30" s="70"/>
      <c r="J30" s="70"/>
    </row>
    <row r="31" spans="4:12" ht="17" thickTop="1" x14ac:dyDescent="0.2">
      <c r="D31" s="25" t="str">
        <f>IF(ISBLANK(D30),(IFERROR(VLOOKUP(J23,Rates!$A$2:$N$451,2,FALSE),"")),(IFERROR(VLOOKUP(D30,Rates!$A$2:$N$451,2,FALSE),"")))</f>
        <v/>
      </c>
      <c r="E31" s="25" t="str">
        <f>IF(ISBLANK(E30),(IFERROR(VLOOKUP(D30,Rates!$A$2:$N$451,2,FALSE),"")),(IFERROR(VLOOKUP(E30,Rates!$A$2:$N$451,2,FALSE),"")))</f>
        <v/>
      </c>
      <c r="F31" s="25" t="str">
        <f>IF(ISBLANK(F30),(IFERROR(VLOOKUP(E30,Rates!$A$2:$N$451,2,FALSE),"")),(IFERROR(VLOOKUP(F30,Rates!$A$2:$N$451,2,FALSE),"")))</f>
        <v/>
      </c>
      <c r="G31" s="25" t="str">
        <f>IF(ISBLANK(G30),(IFERROR(VLOOKUP(F30,Rates!$A$2:$N$451,2,FALSE),"")),(IFERROR(VLOOKUP(G30,Rates!$A$2:$N$451,2,FALSE),"")))</f>
        <v/>
      </c>
      <c r="H31" s="25" t="str">
        <f>IF(ISBLANK(H30),(IFERROR(VLOOKUP(G30,Rates!$A$2:$N$451,2,FALSE),"")),(IFERROR(VLOOKUP(H30,Rates!$A$2:$N$451,2,FALSE),"")))</f>
        <v/>
      </c>
      <c r="I31" s="25" t="str">
        <f>IF(ISBLANK(I30),(IFERROR(VLOOKUP(H30,Rates!$A$2:$N$451,2,FALSE),"")),(IFERROR(VLOOKUP(I30,Rates!$A$2:$N$451,2,FALSE),"")))</f>
        <v/>
      </c>
      <c r="J31" s="25" t="str">
        <f>IF(ISBLANK(J30),(IFERROR(VLOOKUP(I30,Rates!$A$2:$N$451,2,FALSE),"")),(IFERROR(VLOOKUP(J30,Rates!$A$2:$N$451,2,FALSE),"")))</f>
        <v/>
      </c>
    </row>
    <row r="32" spans="4:12" ht="1" customHeight="1" x14ac:dyDescent="0.2">
      <c r="D32" s="27">
        <f>IF(ISBLANK(J23),VLOOKUP($L$16,$L$16:$M$17,1,FALSE),"")</f>
        <v>0.75</v>
      </c>
      <c r="E32" s="27">
        <f t="shared" ref="E32:J32" si="4">IF(ISBLANK(D30),VLOOKUP($L$16,$L$16:$M$17,1,FALSE),"")</f>
        <v>0.75</v>
      </c>
      <c r="F32" s="27">
        <f t="shared" si="4"/>
        <v>0.75</v>
      </c>
      <c r="G32" s="27">
        <f t="shared" si="4"/>
        <v>0.75</v>
      </c>
      <c r="H32" s="27">
        <f t="shared" si="4"/>
        <v>0.75</v>
      </c>
      <c r="I32" s="27">
        <f t="shared" si="4"/>
        <v>0.75</v>
      </c>
      <c r="J32" s="27">
        <f t="shared" si="4"/>
        <v>0.75</v>
      </c>
    </row>
    <row r="33" spans="4:10" ht="1" customHeight="1" x14ac:dyDescent="0.2">
      <c r="D33" s="27">
        <f t="shared" ref="D33:J33" si="5">IF(ISBLANK(D30),VLOOKUP($L$16,$L$16:$M$17,1,FALSE),"")</f>
        <v>0.75</v>
      </c>
      <c r="E33" s="27">
        <f t="shared" si="5"/>
        <v>0.75</v>
      </c>
      <c r="F33" s="27">
        <f t="shared" si="5"/>
        <v>0.75</v>
      </c>
      <c r="G33" s="27">
        <f t="shared" si="5"/>
        <v>0.75</v>
      </c>
      <c r="H33" s="27">
        <f t="shared" si="5"/>
        <v>0.75</v>
      </c>
      <c r="I33" s="27">
        <f t="shared" si="5"/>
        <v>0.75</v>
      </c>
      <c r="J33" s="27">
        <f t="shared" si="5"/>
        <v>0.75</v>
      </c>
    </row>
    <row r="34" spans="4:10" x14ac:dyDescent="0.2">
      <c r="D34" s="26" t="str">
        <f>IF(ISBLANK(J23),(IFERROR(PRODUCT(VLOOKUP(D31,Rates!$B$3:$N$451,2,FALSE),D32,D33),"")),(IFERROR(PRODUCT(VLOOKUP(D31,Rates!$B$3:$N$451,2,FALSE),D32,D33),"")))</f>
        <v/>
      </c>
      <c r="E34" s="26" t="str">
        <f>IF(ISBLANK(D30),(IFERROR(PRODUCT(VLOOKUP(E31,Rates!$B$3:$N$451,2,FALSE),E32,E33),"")),(IFERROR(PRODUCT(VLOOKUP(E31,Rates!$B$3:$N$451,2,FALSE),E32,E33),"")))</f>
        <v/>
      </c>
      <c r="F34" s="26" t="str">
        <f>IF(ISBLANK(E30),(IFERROR(PRODUCT(VLOOKUP(F31,Rates!$B$3:$N$451,2,FALSE),F32,F33),"")),(IFERROR(PRODUCT(VLOOKUP(F31,Rates!$B$3:$N$451,2,FALSE),F32,F33),"")))</f>
        <v/>
      </c>
      <c r="G34" s="26" t="str">
        <f>IF(ISBLANK(F30),(IFERROR(PRODUCT(VLOOKUP(G31,Rates!$B$3:$N$451,2,FALSE),G32,G33),"")),(IFERROR(PRODUCT(VLOOKUP(G31,Rates!$B$3:$N$451,2,FALSE),G32,G33),"")))</f>
        <v/>
      </c>
      <c r="H34" s="26" t="str">
        <f>IF(ISBLANK(G30),(IFERROR(PRODUCT(VLOOKUP(H31,Rates!$B$3:$N$451,2,FALSE),H32,H33),"")),(IFERROR(PRODUCT(VLOOKUP(H31,Rates!$B$3:$N$451,2,FALSE),H32,H33),"")))</f>
        <v/>
      </c>
      <c r="I34" s="26" t="str">
        <f>IF(ISBLANK(H30),(IFERROR(PRODUCT(VLOOKUP(I31,Rates!$B$3:$N$451,2,FALSE),I32,I33),"")),(IFERROR(PRODUCT(VLOOKUP(I31,Rates!$B$3:$N$451,2,FALSE),I32,I33),"")))</f>
        <v/>
      </c>
      <c r="J34" s="26" t="str">
        <f>IF(ISBLANK(I30),(IFERROR(PRODUCT(VLOOKUP(J31,Rates!$B$3:$N$451,2,FALSE),J32,J33),"")),(IFERROR(PRODUCT(VLOOKUP(J31,Rates!$B$3:$N$451,2,FALSE),J32,J33),"")))</f>
        <v/>
      </c>
    </row>
    <row r="35" spans="4:10" x14ac:dyDescent="0.2">
      <c r="D35" s="47" cm="1">
        <f t="array" ref="D35:J35">INDEX(Jan,ndx+3)</f>
        <v>44948</v>
      </c>
      <c r="E35" s="47">
        <v>44949</v>
      </c>
      <c r="F35" s="47">
        <v>44950</v>
      </c>
      <c r="G35" s="47">
        <v>44951</v>
      </c>
      <c r="H35" s="47">
        <v>44952</v>
      </c>
      <c r="I35" s="47">
        <v>44953</v>
      </c>
      <c r="J35" s="47">
        <v>44954</v>
      </c>
    </row>
    <row r="36" spans="4:10" ht="17" thickBot="1" x14ac:dyDescent="0.25">
      <c r="D36" s="2"/>
      <c r="E36" s="2"/>
      <c r="F36" s="2"/>
      <c r="G36" s="2"/>
      <c r="H36" s="2"/>
      <c r="I36" s="2"/>
      <c r="J36" s="2"/>
    </row>
    <row r="37" spans="4:10" ht="18" thickTop="1" thickBot="1" x14ac:dyDescent="0.25">
      <c r="D37" s="70"/>
      <c r="E37" s="70"/>
      <c r="F37" s="70"/>
      <c r="G37" s="70"/>
      <c r="H37" s="70"/>
      <c r="I37" s="70"/>
      <c r="J37" s="70"/>
    </row>
    <row r="38" spans="4:10" ht="17" thickTop="1" x14ac:dyDescent="0.2">
      <c r="D38" s="25" t="str">
        <f>IF(ISBLANK(D37),(IFERROR(VLOOKUP(J30,Rates!$A$2:$N$451,2,FALSE),"")),(IFERROR(VLOOKUP(D37,Rates!$A$2:$N$451,2,FALSE),"")))</f>
        <v/>
      </c>
      <c r="E38" s="25" t="str">
        <f>IF(ISBLANK(E37),(IFERROR(VLOOKUP(D37,Rates!$A$2:$N$451,2,FALSE),"")),(IFERROR(VLOOKUP(E37,Rates!$A$2:$N$451,2,FALSE),"")))</f>
        <v/>
      </c>
      <c r="F38" s="25" t="str">
        <f>IF(ISBLANK(F37),(IFERROR(VLOOKUP(E37,Rates!$A$2:$N$451,2,FALSE),"")),(IFERROR(VLOOKUP(F37,Rates!$A$2:$N$451,2,FALSE),"")))</f>
        <v/>
      </c>
      <c r="G38" s="25" t="str">
        <f>IF(ISBLANK(G37),(IFERROR(VLOOKUP(F37,Rates!$A$2:$N$451,2,FALSE),"")),(IFERROR(VLOOKUP(G37,Rates!$A$2:$N$451,2,FALSE),"")))</f>
        <v/>
      </c>
      <c r="H38" s="25" t="str">
        <f>IF(ISBLANK(H37),(IFERROR(VLOOKUP(G37,Rates!$A$2:$N$451,2,FALSE),"")),(IFERROR(VLOOKUP(H37,Rates!$A$2:$N$451,2,FALSE),"")))</f>
        <v/>
      </c>
      <c r="I38" s="25" t="str">
        <f>IF(ISBLANK(I37),(IFERROR(VLOOKUP(H37,Rates!$A$2:$N$451,2,FALSE),"")),(IFERROR(VLOOKUP(I37,Rates!$A$2:$N$451,2,FALSE),"")))</f>
        <v/>
      </c>
      <c r="J38" s="25" t="str">
        <f>IF(ISBLANK(J37),(IFERROR(VLOOKUP(I37,Rates!$A$2:$N$451,2,FALSE),"")),(IFERROR(VLOOKUP(J37,Rates!$A$2:$N$451,2,FALSE),"")))</f>
        <v/>
      </c>
    </row>
    <row r="39" spans="4:10" ht="1" customHeight="1" x14ac:dyDescent="0.2">
      <c r="D39" s="27">
        <f>IF(ISBLANK(J30),VLOOKUP($L$16,$L$16:$M$17,1,FALSE),"")</f>
        <v>0.75</v>
      </c>
      <c r="E39" s="27">
        <f t="shared" ref="E39:J39" si="6">IF(ISBLANK(D37),VLOOKUP($L$16,$L$16:$M$17,1,FALSE),"")</f>
        <v>0.75</v>
      </c>
      <c r="F39" s="27">
        <f t="shared" si="6"/>
        <v>0.75</v>
      </c>
      <c r="G39" s="27">
        <f t="shared" si="6"/>
        <v>0.75</v>
      </c>
      <c r="H39" s="27">
        <f t="shared" si="6"/>
        <v>0.75</v>
      </c>
      <c r="I39" s="27">
        <f t="shared" si="6"/>
        <v>0.75</v>
      </c>
      <c r="J39" s="27">
        <f t="shared" si="6"/>
        <v>0.75</v>
      </c>
    </row>
    <row r="40" spans="4:10" ht="1" customHeight="1" x14ac:dyDescent="0.2">
      <c r="D40" s="27">
        <f t="shared" ref="D40:J40" si="7">IF(ISBLANK(D37),VLOOKUP($L$16,$L$16:$M$17,1,FALSE),"")</f>
        <v>0.75</v>
      </c>
      <c r="E40" s="27">
        <f t="shared" si="7"/>
        <v>0.75</v>
      </c>
      <c r="F40" s="27">
        <f t="shared" si="7"/>
        <v>0.75</v>
      </c>
      <c r="G40" s="27">
        <f t="shared" si="7"/>
        <v>0.75</v>
      </c>
      <c r="H40" s="27">
        <f t="shared" si="7"/>
        <v>0.75</v>
      </c>
      <c r="I40" s="27">
        <f t="shared" si="7"/>
        <v>0.75</v>
      </c>
      <c r="J40" s="27">
        <f t="shared" si="7"/>
        <v>0.75</v>
      </c>
    </row>
    <row r="41" spans="4:10" x14ac:dyDescent="0.2">
      <c r="D41" s="26" t="str">
        <f>IF(ISBLANK(J30),(IFERROR(PRODUCT(VLOOKUP(D38,Rates!$B$3:$N$451,2,FALSE),D39,D40),"")),(IFERROR(PRODUCT(VLOOKUP(D38,Rates!$B$3:$N$451,2,FALSE),D39,D40),"")))</f>
        <v/>
      </c>
      <c r="E41" s="26" t="str">
        <f>IF(ISBLANK(D37),(IFERROR(PRODUCT(VLOOKUP(E38,Rates!$B$3:$N$451,2,FALSE),E39,E40),"")),(IFERROR(PRODUCT(VLOOKUP(E38,Rates!$B$3:$N$451,2,FALSE),E39,E40),"")))</f>
        <v/>
      </c>
      <c r="F41" s="26" t="str">
        <f>IF(ISBLANK(E37),(IFERROR(PRODUCT(VLOOKUP(F38,Rates!$B$3:$N$451,2,FALSE),F39,F40),"")),(IFERROR(PRODUCT(VLOOKUP(F38,Rates!$B$3:$N$451,2,FALSE),F39,F40),"")))</f>
        <v/>
      </c>
      <c r="G41" s="26" t="str">
        <f>IF(ISBLANK(F37),(IFERROR(PRODUCT(VLOOKUP(G38,Rates!$B$3:$N$451,2,FALSE),G39,G40),"")),(IFERROR(PRODUCT(VLOOKUP(G38,Rates!$B$3:$N$451,2,FALSE),G39,G40),"")))</f>
        <v/>
      </c>
      <c r="H41" s="26" t="str">
        <f>IF(ISBLANK(G37),(IFERROR(PRODUCT(VLOOKUP(H38,Rates!$B$3:$N$451,2,FALSE),H39,H40),"")),(IFERROR(PRODUCT(VLOOKUP(H38,Rates!$B$3:$N$451,2,FALSE),H39,H40),"")))</f>
        <v/>
      </c>
      <c r="I41" s="26" t="str">
        <f>IF(ISBLANK(H37),(IFERROR(PRODUCT(VLOOKUP(I38,Rates!$B$3:$N$451,2,FALSE),I39,I40),"")),(IFERROR(PRODUCT(VLOOKUP(I38,Rates!$B$3:$N$451,2,FALSE),I39,I40),"")))</f>
        <v/>
      </c>
      <c r="J41" s="26" t="str">
        <f>IF(ISBLANK(I37),(IFERROR(PRODUCT(VLOOKUP(J38,Rates!$B$3:$N$451,2,FALSE),J39,J40),"")),(IFERROR(PRODUCT(VLOOKUP(J38,Rates!$B$3:$N$451,2,FALSE),J39,J40),"")))</f>
        <v/>
      </c>
    </row>
    <row r="42" spans="4:10" x14ac:dyDescent="0.2">
      <c r="D42" s="47" cm="1">
        <f t="array" ref="D42:J42">INDEX(Jan,ndx+4)</f>
        <v>44955</v>
      </c>
      <c r="E42" s="47">
        <v>44956</v>
      </c>
      <c r="F42" s="47">
        <v>44957</v>
      </c>
      <c r="G42" s="5">
        <v>44958</v>
      </c>
      <c r="H42" s="5">
        <v>44959</v>
      </c>
      <c r="I42" s="5">
        <v>44960</v>
      </c>
      <c r="J42" s="5">
        <v>44961</v>
      </c>
    </row>
    <row r="43" spans="4:10" ht="17" thickBot="1" x14ac:dyDescent="0.25">
      <c r="D43" s="2"/>
      <c r="E43" s="2"/>
      <c r="F43" s="2"/>
      <c r="G43" s="2"/>
      <c r="H43" s="2"/>
      <c r="I43" s="2"/>
      <c r="J43" s="2"/>
    </row>
    <row r="44" spans="4:10" ht="18" thickTop="1" thickBot="1" x14ac:dyDescent="0.25">
      <c r="D44" s="70"/>
      <c r="E44" s="70"/>
      <c r="F44" s="71"/>
      <c r="G44" s="45"/>
      <c r="H44" s="45"/>
      <c r="I44" s="45"/>
      <c r="J44" s="41"/>
    </row>
    <row r="45" spans="4:10" ht="17" thickTop="1" x14ac:dyDescent="0.2">
      <c r="D45" s="25" t="str">
        <f>IF(ISBLANK(D44),(IFERROR(VLOOKUP(J37,Rates!$A$2:$N$451,2,FALSE),"")),(IFERROR(VLOOKUP(D44,Rates!$A$2:$N$451,2,FALSE),"")))</f>
        <v/>
      </c>
      <c r="E45" s="25" t="str">
        <f>IF(ISBLANK(E44),(IFERROR(VLOOKUP(D44,Rates!$A$2:$N$451,2,FALSE),"")),(IFERROR(VLOOKUP(E44,Rates!$A$2:$N$451,2,FALSE),"")))</f>
        <v/>
      </c>
      <c r="F45" s="25" t="str">
        <f>IF(ISBLANK(F44),(IFERROR(VLOOKUP(E44,Rates!$A$2:$N$451,2,FALSE),"")),(IFERROR(VLOOKUP(F44,Rates!$A$2:$N$451,2,FALSE),"")))</f>
        <v/>
      </c>
      <c r="G45" s="25" t="str">
        <f>IF(ISBLANK(G44),(IFERROR(VLOOKUP(F44,Rates!$A$2:$N$451,2,FALSE),"")),(IFERROR(VLOOKUP(G44,Rates!$A$2:$N$451,2,FALSE),"")))</f>
        <v/>
      </c>
      <c r="H45" s="25"/>
      <c r="I45" s="25"/>
      <c r="J45" s="25"/>
    </row>
    <row r="46" spans="4:10" ht="1" customHeight="1" x14ac:dyDescent="0.2">
      <c r="D46" s="27">
        <f>IF(ISBLANK(J37),VLOOKUP($L$16,$L$16:$M$17,1,FALSE),"")</f>
        <v>0.75</v>
      </c>
      <c r="E46" s="27">
        <f t="shared" ref="E46:J46" si="8">IF(ISBLANK(D44),VLOOKUP($L$16,$L$16:$M$17,1,FALSE),"")</f>
        <v>0.75</v>
      </c>
      <c r="F46" s="27">
        <f t="shared" si="8"/>
        <v>0.75</v>
      </c>
      <c r="G46" s="27">
        <f t="shared" si="8"/>
        <v>0.75</v>
      </c>
      <c r="H46" s="27">
        <f t="shared" si="8"/>
        <v>0.75</v>
      </c>
      <c r="I46" s="27">
        <f t="shared" si="8"/>
        <v>0.75</v>
      </c>
      <c r="J46" s="27">
        <f t="shared" si="8"/>
        <v>0.75</v>
      </c>
    </row>
    <row r="47" spans="4:10" ht="1" customHeight="1" x14ac:dyDescent="0.2">
      <c r="D47" s="27">
        <f t="shared" ref="D47:J47" si="9">IF(ISBLANK(D44),VLOOKUP($L$16,$L$16:$M$17,1,FALSE),"")</f>
        <v>0.75</v>
      </c>
      <c r="E47" s="27">
        <f t="shared" si="9"/>
        <v>0.75</v>
      </c>
      <c r="F47" s="27">
        <f t="shared" si="9"/>
        <v>0.75</v>
      </c>
      <c r="G47" s="27">
        <f t="shared" si="9"/>
        <v>0.75</v>
      </c>
      <c r="H47" s="27">
        <f t="shared" si="9"/>
        <v>0.75</v>
      </c>
      <c r="I47" s="27">
        <f t="shared" si="9"/>
        <v>0.75</v>
      </c>
      <c r="J47" s="27">
        <f t="shared" si="9"/>
        <v>0.75</v>
      </c>
    </row>
    <row r="48" spans="4:10" x14ac:dyDescent="0.2">
      <c r="D48" s="26" t="str">
        <f>IF(ISBLANK(J37),(IFERROR(PRODUCT(VLOOKUP(D45,Rates!$B$3:$N$451,2,FALSE),D46,D47),"")),(IFERROR(PRODUCT(VLOOKUP(D45,Rates!$B$3:$N$451,2,FALSE),D46,D47),"")))</f>
        <v/>
      </c>
      <c r="E48" s="26" t="str">
        <f>IF(ISBLANK(D44),(IFERROR(PRODUCT(VLOOKUP(E45,Rates!$B$3:$N$451,2,FALSE),E46,E47),"")),(IFERROR(PRODUCT(VLOOKUP(E45,Rates!$B$3:$N$451,2,FALSE),E46,E47),"")))</f>
        <v/>
      </c>
      <c r="F48" s="26" t="str">
        <f>IF(ISBLANK(E44),(IFERROR(PRODUCT(VLOOKUP(F45,Rates!$B$3:$N$451,2,FALSE),F46,F47),"")),(IFERROR(PRODUCT(VLOOKUP(F45,Rates!$B$3:$N$451,2,FALSE),F46,F47),"")))</f>
        <v/>
      </c>
      <c r="G48" s="26"/>
      <c r="H48" s="26"/>
      <c r="I48" s="26"/>
      <c r="J48" s="26"/>
    </row>
    <row r="49" spans="9:10" x14ac:dyDescent="0.2">
      <c r="I49" s="86" t="s">
        <v>767</v>
      </c>
      <c r="J49" s="86"/>
    </row>
  </sheetData>
  <sheetProtection algorithmName="SHA-512" hashValue="MHpjUQ0qQ/JgawkS/L/W5hLXxd1RZmfQX9VpJhQbFBfZSYNUyNz3Kd0MuJIPE0KzYv+H9eXyIKa7ntk9tPT3KA==" saltValue="TKvxvogS6gOi6gAEcwZijw==" spinCount="100000" sheet="1" objects="1" scenarios="1" selectLockedCells="1"/>
  <mergeCells count="5">
    <mergeCell ref="D5:J6"/>
    <mergeCell ref="D3:D4"/>
    <mergeCell ref="I2:I3"/>
    <mergeCell ref="J2:J3"/>
    <mergeCell ref="I49:J49"/>
  </mergeCells>
  <conditionalFormatting sqref="D16:J16 D23:J23 D30:J30 D37:J37 D44:F44">
    <cfRule type="notContainsBlanks" dxfId="11" priority="1">
      <formula>LEN(TRIM(D16))&gt;0</formula>
    </cfRule>
  </conditionalFormatting>
  <pageMargins left="0.7" right="0.7" top="0.75" bottom="0.75" header="0.3" footer="0.3"/>
  <pageSetup orientation="portrait" horizontalDpi="0" verticalDpi="0"/>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A8571F3-F5FE-DB4C-B8F2-627BEE62303D}">
  <dimension ref="D2:L49"/>
  <sheetViews>
    <sheetView showGridLines="0" showRowColHeaders="0" topLeftCell="B1" zoomScale="120" zoomScaleNormal="120" workbookViewId="0">
      <selection activeCell="G16" sqref="G16"/>
    </sheetView>
  </sheetViews>
  <sheetFormatPr baseColWidth="10" defaultRowHeight="16" x14ac:dyDescent="0.2"/>
  <cols>
    <col min="1" max="3" width="10.83203125" style="1"/>
    <col min="4" max="10" width="24.33203125" style="1" customWidth="1"/>
    <col min="11" max="16384" width="10.83203125" style="1"/>
  </cols>
  <sheetData>
    <row r="2" spans="4:12" ht="11" customHeight="1" x14ac:dyDescent="0.2">
      <c r="I2" s="81" t="s">
        <v>2</v>
      </c>
      <c r="J2" s="82">
        <f>SUM(G20:J20,D27:J27,D34:J34,D41:J41,D48:F48)</f>
        <v>0</v>
      </c>
    </row>
    <row r="3" spans="4:12" ht="21" customHeight="1" x14ac:dyDescent="0.2">
      <c r="D3" s="84">
        <v>2023</v>
      </c>
      <c r="E3" s="6" t="s">
        <v>1</v>
      </c>
      <c r="I3" s="81"/>
      <c r="J3" s="83"/>
    </row>
    <row r="4" spans="4:12" ht="8" customHeight="1" x14ac:dyDescent="0.2">
      <c r="D4" s="84"/>
      <c r="J4" s="7"/>
    </row>
    <row r="5" spans="4:12" ht="3" customHeight="1" x14ac:dyDescent="0.2">
      <c r="D5" s="85" t="s">
        <v>796</v>
      </c>
      <c r="E5" s="85"/>
      <c r="F5" s="85"/>
      <c r="G5" s="85"/>
      <c r="H5" s="85"/>
      <c r="I5" s="85"/>
      <c r="J5" s="85"/>
    </row>
    <row r="6" spans="4:12" ht="17" thickBot="1" x14ac:dyDescent="0.25">
      <c r="D6" s="85"/>
      <c r="E6" s="85"/>
      <c r="F6" s="85"/>
      <c r="G6" s="85"/>
      <c r="H6" s="85"/>
      <c r="I6" s="85"/>
      <c r="J6" s="85"/>
    </row>
    <row r="7" spans="4:12" x14ac:dyDescent="0.2">
      <c r="D7" s="9" cm="1">
        <f t="array" ref="D7:J13">Jan</f>
        <v>44955</v>
      </c>
      <c r="E7" s="10">
        <v>44956</v>
      </c>
      <c r="F7" s="10">
        <v>44957</v>
      </c>
      <c r="G7" s="10">
        <v>44958</v>
      </c>
      <c r="H7" s="10">
        <v>44959</v>
      </c>
      <c r="I7" s="10">
        <v>44960</v>
      </c>
      <c r="J7" s="11">
        <v>44961</v>
      </c>
    </row>
    <row r="8" spans="4:12" ht="1" customHeight="1" x14ac:dyDescent="0.2">
      <c r="D8" s="12">
        <v>44962</v>
      </c>
      <c r="E8" s="8">
        <v>44963</v>
      </c>
      <c r="F8" s="8">
        <v>44964</v>
      </c>
      <c r="G8" s="8">
        <v>44965</v>
      </c>
      <c r="H8" s="8">
        <v>44966</v>
      </c>
      <c r="I8" s="8">
        <v>44967</v>
      </c>
      <c r="J8" s="13">
        <v>44968</v>
      </c>
    </row>
    <row r="9" spans="4:12" ht="1" customHeight="1" x14ac:dyDescent="0.2">
      <c r="D9" s="12">
        <v>44969</v>
      </c>
      <c r="E9" s="8">
        <v>44970</v>
      </c>
      <c r="F9" s="8">
        <v>44971</v>
      </c>
      <c r="G9" s="8">
        <v>44972</v>
      </c>
      <c r="H9" s="8">
        <v>44973</v>
      </c>
      <c r="I9" s="8">
        <v>44974</v>
      </c>
      <c r="J9" s="13">
        <v>44975</v>
      </c>
    </row>
    <row r="10" spans="4:12" ht="1" customHeight="1" x14ac:dyDescent="0.2">
      <c r="D10" s="12">
        <v>44976</v>
      </c>
      <c r="E10" s="8">
        <v>44977</v>
      </c>
      <c r="F10" s="8">
        <v>44978</v>
      </c>
      <c r="G10" s="8">
        <v>44979</v>
      </c>
      <c r="H10" s="8">
        <v>44980</v>
      </c>
      <c r="I10" s="8">
        <v>44981</v>
      </c>
      <c r="J10" s="13">
        <v>44982</v>
      </c>
    </row>
    <row r="11" spans="4:12" ht="1" customHeight="1" x14ac:dyDescent="0.2">
      <c r="D11" s="12">
        <v>44983</v>
      </c>
      <c r="E11" s="8">
        <v>44984</v>
      </c>
      <c r="F11" s="8">
        <v>44985</v>
      </c>
      <c r="G11" s="8">
        <v>44986</v>
      </c>
      <c r="H11" s="8">
        <v>44987</v>
      </c>
      <c r="I11" s="8">
        <v>44988</v>
      </c>
      <c r="J11" s="13">
        <v>44989</v>
      </c>
    </row>
    <row r="12" spans="4:12" ht="1" customHeight="1" x14ac:dyDescent="0.2">
      <c r="D12" s="12">
        <v>44990</v>
      </c>
      <c r="E12" s="8">
        <v>44991</v>
      </c>
      <c r="F12" s="8">
        <v>44992</v>
      </c>
      <c r="G12" s="8">
        <v>44993</v>
      </c>
      <c r="H12" s="8">
        <v>44994</v>
      </c>
      <c r="I12" s="8">
        <v>44995</v>
      </c>
      <c r="J12" s="13">
        <v>44996</v>
      </c>
    </row>
    <row r="13" spans="4:12" ht="1" customHeight="1" thickBot="1" x14ac:dyDescent="0.25">
      <c r="D13" s="14">
        <v>44997</v>
      </c>
      <c r="E13" s="15">
        <v>44998</v>
      </c>
      <c r="F13" s="15">
        <v>44999</v>
      </c>
      <c r="G13" s="15">
        <v>45000</v>
      </c>
      <c r="H13" s="15">
        <v>45001</v>
      </c>
      <c r="I13" s="15">
        <v>45002</v>
      </c>
      <c r="J13" s="16">
        <v>45003</v>
      </c>
    </row>
    <row r="14" spans="4:12" x14ac:dyDescent="0.2">
      <c r="D14" s="47" cm="1">
        <f t="array" ref="D14:J14">INDEX(Jan,ndx+0)</f>
        <v>44955</v>
      </c>
      <c r="E14" s="47">
        <v>44956</v>
      </c>
      <c r="F14" s="47">
        <v>44957</v>
      </c>
      <c r="G14" s="47">
        <v>44958</v>
      </c>
      <c r="H14" s="47">
        <v>44959</v>
      </c>
      <c r="I14" s="47">
        <v>44960</v>
      </c>
      <c r="J14" s="47">
        <v>44961</v>
      </c>
    </row>
    <row r="15" spans="4:12" ht="17" thickBot="1" x14ac:dyDescent="0.25">
      <c r="D15" s="2"/>
      <c r="E15" s="2"/>
      <c r="F15" s="2"/>
      <c r="G15" s="2"/>
      <c r="H15" s="2"/>
      <c r="I15" s="2"/>
      <c r="J15" s="2"/>
      <c r="L15" s="6"/>
    </row>
    <row r="16" spans="4:12" ht="18" thickTop="1" thickBot="1" x14ac:dyDescent="0.25">
      <c r="D16" s="45"/>
      <c r="E16" s="45"/>
      <c r="F16" s="46">
        <f>JAN!F44</f>
        <v>0</v>
      </c>
      <c r="G16" s="72"/>
      <c r="H16" s="70"/>
      <c r="I16" s="70"/>
      <c r="J16" s="70"/>
      <c r="L16" s="6">
        <v>0.75</v>
      </c>
    </row>
    <row r="17" spans="4:12" ht="16" customHeight="1" thickTop="1" x14ac:dyDescent="0.2">
      <c r="D17" s="25" t="str">
        <f>IF(ISBLANK(D16),(IFERROR(VLOOKUP(C16,Rates!$A$2:$N$451,2,FALSE),"")),(IFERROR(VLOOKUP(D16,Rates!$A$2:$N$451,2,FALSE),"")))</f>
        <v/>
      </c>
      <c r="E17" s="25" t="str">
        <f>IF(ISBLANK(E16),(IFERROR(VLOOKUP(D16,Rates!$A$2:$N$451,2,FALSE),"")),(IFERROR(VLOOKUP(E16,Rates!$A$2:$N$451,2,FALSE),"")))</f>
        <v/>
      </c>
      <c r="F17" s="25" t="str">
        <f>IF(ISBLANK(F16),(IFERROR(VLOOKUP(E16,Rates!$A$2:$N$451,2,FALSE),"")),(IFERROR(VLOOKUP(F16,Rates!$A$2:$N$451,2,FALSE),"")))</f>
        <v/>
      </c>
      <c r="G17" s="25" t="str">
        <f>IF(ISBLANK(G16),(IFERROR(VLOOKUP(F16,Rates!$A$2:$N$451,2,FALSE),"")),(IFERROR(VLOOKUP(G16,Rates!$A$2:$N$451,2,FALSE),"")))</f>
        <v/>
      </c>
      <c r="H17" s="25" t="str">
        <f>IF(ISBLANK(H16),(IFERROR(VLOOKUP(G16,Rates!$A$2:$N$451,2,FALSE),"")),(IFERROR(VLOOKUP(H16,Rates!$A$2:$N$451,2,FALSE),"")))</f>
        <v/>
      </c>
      <c r="I17" s="25" t="str">
        <f>IF(ISBLANK(I16),(IFERROR(VLOOKUP(H16,Rates!$A$2:$N$451,2,FALSE),"")),(IFERROR(VLOOKUP(I16,Rates!$A$2:$N$451,2,FALSE),"")))</f>
        <v/>
      </c>
      <c r="J17" s="25" t="str">
        <f>IF(ISBLANK(J16),(IFERROR(VLOOKUP(I16,Rates!$A$2:$N$451,2,FALSE),"")),(IFERROR(VLOOKUP(J16,Rates!$A$2:$N$451,2,FALSE),"")))</f>
        <v/>
      </c>
      <c r="L17" s="6"/>
    </row>
    <row r="18" spans="4:12" ht="1" customHeight="1" x14ac:dyDescent="0.2">
      <c r="D18" s="38">
        <f>IF(JAN!J44=0,VLOOKUP($L$16,$L$16:$M$17,1,FALSE),"")</f>
        <v>0.75</v>
      </c>
      <c r="E18" s="38">
        <f t="shared" ref="E18:J18" si="0">IF(D16=0,VLOOKUP($L$16,$L$16:$M$17,1,FALSE),"")</f>
        <v>0.75</v>
      </c>
      <c r="F18" s="38">
        <f t="shared" si="0"/>
        <v>0.75</v>
      </c>
      <c r="G18" s="38">
        <f t="shared" si="0"/>
        <v>0.75</v>
      </c>
      <c r="H18" s="38">
        <f t="shared" si="0"/>
        <v>0.75</v>
      </c>
      <c r="I18" s="38">
        <f t="shared" si="0"/>
        <v>0.75</v>
      </c>
      <c r="J18" s="38">
        <f t="shared" si="0"/>
        <v>0.75</v>
      </c>
      <c r="K18" s="4"/>
    </row>
    <row r="19" spans="4:12" ht="1" customHeight="1" x14ac:dyDescent="0.2">
      <c r="D19" s="27">
        <f t="shared" ref="D19:J19" si="1">IF(ISBLANK(D16),VLOOKUP($L$16,$L$16:$M$17,1,FALSE),"")</f>
        <v>0.75</v>
      </c>
      <c r="E19" s="27">
        <f t="shared" si="1"/>
        <v>0.75</v>
      </c>
      <c r="F19" s="27" t="str">
        <f t="shared" si="1"/>
        <v/>
      </c>
      <c r="G19" s="2">
        <f t="shared" si="1"/>
        <v>0.75</v>
      </c>
      <c r="H19" s="27">
        <f t="shared" si="1"/>
        <v>0.75</v>
      </c>
      <c r="I19" s="27">
        <f t="shared" si="1"/>
        <v>0.75</v>
      </c>
      <c r="J19" s="27">
        <f t="shared" si="1"/>
        <v>0.75</v>
      </c>
    </row>
    <row r="20" spans="4:12" x14ac:dyDescent="0.2">
      <c r="D20" s="26"/>
      <c r="E20" s="26"/>
      <c r="F20" s="26"/>
      <c r="G20" s="26" t="str">
        <f>IF(ISBLANK(F16),(IFERROR(PRODUCT(VLOOKUP(G17,Rates!$B$3:$N$451,2,FALSE),G18,G19),"")),(IFERROR(PRODUCT(VLOOKUP(G17,Rates!$B$3:$N$451,2,FALSE),G18,G19),"")))</f>
        <v/>
      </c>
      <c r="H20" s="26" t="str">
        <f>IF(ISBLANK(G16),(IFERROR(PRODUCT(VLOOKUP(H17,Rates!$B$3:$N$451,2,FALSE),H18,H19),"")),(IFERROR(PRODUCT(VLOOKUP(H17,Rates!$B$3:$N$451,2,FALSE),H18,H19),"")))</f>
        <v/>
      </c>
      <c r="I20" s="26" t="str">
        <f>IF(ISBLANK(H16),(IFERROR(PRODUCT(VLOOKUP(I17,Rates!$B$3:$N$451,2,FALSE),I18,I19),"")),(IFERROR(PRODUCT(VLOOKUP(I17,Rates!$B$3:$N$451,2,FALSE),I18,I19),"")))</f>
        <v/>
      </c>
      <c r="J20" s="26" t="str">
        <f>IF(ISBLANK(I16),(IFERROR(PRODUCT(VLOOKUP(J17,Rates!$B$3:$N$451,2,FALSE),J18,J19),"")),(IFERROR(PRODUCT(VLOOKUP(J17,Rates!$B$3:$N$451,2,FALSE),J18,J19),"")))</f>
        <v/>
      </c>
    </row>
    <row r="21" spans="4:12" x14ac:dyDescent="0.2">
      <c r="D21" s="47" cm="1">
        <f t="array" ref="D21:J21">INDEX(Jan,ndx+1)</f>
        <v>44962</v>
      </c>
      <c r="E21" s="47">
        <v>44963</v>
      </c>
      <c r="F21" s="47">
        <v>44964</v>
      </c>
      <c r="G21" s="47">
        <v>44965</v>
      </c>
      <c r="H21" s="47">
        <v>44966</v>
      </c>
      <c r="I21" s="47">
        <v>44967</v>
      </c>
      <c r="J21" s="47">
        <v>44968</v>
      </c>
    </row>
    <row r="22" spans="4:12" ht="17" thickBot="1" x14ac:dyDescent="0.25">
      <c r="D22" s="2"/>
      <c r="E22" s="2"/>
      <c r="F22" s="2"/>
      <c r="G22" s="2"/>
      <c r="H22" s="2"/>
      <c r="I22" s="2"/>
      <c r="J22" s="2"/>
    </row>
    <row r="23" spans="4:12" ht="18" thickTop="1" thickBot="1" x14ac:dyDescent="0.25">
      <c r="D23" s="70"/>
      <c r="E23" s="70"/>
      <c r="F23" s="70"/>
      <c r="G23" s="70"/>
      <c r="H23" s="70"/>
      <c r="I23" s="70"/>
      <c r="J23" s="70"/>
    </row>
    <row r="24" spans="4:12" ht="17" thickTop="1" x14ac:dyDescent="0.2">
      <c r="D24" s="25" t="str">
        <f>IF(ISBLANK(D23),(IFERROR(VLOOKUP(J16,Rates!$A$2:$N$451,2,FALSE),"")),(IFERROR(VLOOKUP(D23,Rates!$A$2:$N$451,2,FALSE),"")))</f>
        <v/>
      </c>
      <c r="E24" s="25" t="str">
        <f>IF(ISBLANK(E23),(IFERROR(VLOOKUP(D23,Rates!$A$2:$N$451,2,FALSE),"")),(IFERROR(VLOOKUP(E23,Rates!$A$2:$N$451,2,FALSE),"")))</f>
        <v/>
      </c>
      <c r="F24" s="25" t="str">
        <f>IF(ISBLANK(F23),(IFERROR(VLOOKUP(E23,Rates!$A$2:$N$451,2,FALSE),"")),(IFERROR(VLOOKUP(F23,Rates!$A$2:$N$451,2,FALSE),"")))</f>
        <v/>
      </c>
      <c r="G24" s="25" t="str">
        <f>IF(ISBLANK(G23),(IFERROR(VLOOKUP(F23,Rates!$A$2:$N$451,2,FALSE),"")),(IFERROR(VLOOKUP(G23,Rates!$A$2:$N$451,2,FALSE),"")))</f>
        <v/>
      </c>
      <c r="H24" s="25" t="str">
        <f>IF(ISBLANK(H23),(IFERROR(VLOOKUP(G23,Rates!$A$2:$N$451,2,FALSE),"")),(IFERROR(VLOOKUP(H23,Rates!$A$2:$N$451,2,FALSE),"")))</f>
        <v/>
      </c>
      <c r="I24" s="25" t="str">
        <f>IF(ISBLANK(I23),(IFERROR(VLOOKUP(H23,Rates!$A$2:$N$451,2,FALSE),"")),(IFERROR(VLOOKUP(I23,Rates!$A$2:$N$451,2,FALSE),"")))</f>
        <v/>
      </c>
      <c r="J24" s="25" t="str">
        <f>IF(ISBLANK(J23),(IFERROR(VLOOKUP(I23,Rates!$A$2:$N$451,2,FALSE),"")),(IFERROR(VLOOKUP(J23,Rates!$A$2:$N$451,2,FALSE),"")))</f>
        <v/>
      </c>
    </row>
    <row r="25" spans="4:12" ht="1" customHeight="1" x14ac:dyDescent="0.2">
      <c r="D25" s="27">
        <f>IF(ISBLANK(J16),VLOOKUP($L$16,$L$16:$M$17,1,FALSE),"")</f>
        <v>0.75</v>
      </c>
      <c r="E25" s="27">
        <f t="shared" ref="E25:J25" si="2">IF(ISBLANK(D23),VLOOKUP($L$16,$L$16:$M$17,1,FALSE),"")</f>
        <v>0.75</v>
      </c>
      <c r="F25" s="27">
        <f t="shared" si="2"/>
        <v>0.75</v>
      </c>
      <c r="G25" s="27">
        <f t="shared" si="2"/>
        <v>0.75</v>
      </c>
      <c r="H25" s="27">
        <f t="shared" si="2"/>
        <v>0.75</v>
      </c>
      <c r="I25" s="27">
        <f t="shared" si="2"/>
        <v>0.75</v>
      </c>
      <c r="J25" s="27">
        <f t="shared" si="2"/>
        <v>0.75</v>
      </c>
    </row>
    <row r="26" spans="4:12" ht="1" customHeight="1" x14ac:dyDescent="0.2">
      <c r="D26" s="27">
        <f t="shared" ref="D26:J26" si="3">IF(ISBLANK(D23),VLOOKUP($L$16,$L$16:$M$17,1,FALSE),"")</f>
        <v>0.75</v>
      </c>
      <c r="E26" s="27">
        <f t="shared" si="3"/>
        <v>0.75</v>
      </c>
      <c r="F26" s="27">
        <f t="shared" si="3"/>
        <v>0.75</v>
      </c>
      <c r="G26" s="27">
        <f t="shared" si="3"/>
        <v>0.75</v>
      </c>
      <c r="H26" s="27">
        <f t="shared" si="3"/>
        <v>0.75</v>
      </c>
      <c r="I26" s="27">
        <f t="shared" si="3"/>
        <v>0.75</v>
      </c>
      <c r="J26" s="27">
        <f t="shared" si="3"/>
        <v>0.75</v>
      </c>
    </row>
    <row r="27" spans="4:12" x14ac:dyDescent="0.2">
      <c r="D27" s="26" t="str">
        <f>IF(ISBLANK(J16),(IFERROR(PRODUCT(VLOOKUP(D24,Rates!$B$3:$N$451,2,FALSE),D25,D26),"")),(IFERROR(PRODUCT(VLOOKUP(D24,Rates!$B$3:$N$451,2,FALSE),D25,D26),"")))</f>
        <v/>
      </c>
      <c r="E27" s="26" t="str">
        <f>IF(ISBLANK(D23),(IFERROR(PRODUCT(VLOOKUP(E24,Rates!$B$3:$N$451,2,FALSE),E25,E26),"")),(IFERROR(PRODUCT(VLOOKUP(E24,Rates!$B$3:$N$451,2,FALSE),E25,E26),"")))</f>
        <v/>
      </c>
      <c r="F27" s="26" t="str">
        <f>IF(ISBLANK(E23),(IFERROR(PRODUCT(VLOOKUP(F24,Rates!$B$3:$N$451,2,FALSE),F25,F26),"")),(IFERROR(PRODUCT(VLOOKUP(F24,Rates!$B$3:$N$451,2,FALSE),F25,F26),"")))</f>
        <v/>
      </c>
      <c r="G27" s="26" t="str">
        <f>IF(ISBLANK(F23),(IFERROR(PRODUCT(VLOOKUP(G24,Rates!$B$3:$N$451,2,FALSE),G25,G26),"")),(IFERROR(PRODUCT(VLOOKUP(G24,Rates!$B$3:$N$451,2,FALSE),G25,G26),"")))</f>
        <v/>
      </c>
      <c r="H27" s="26" t="str">
        <f>IF(ISBLANK(G23),(IFERROR(PRODUCT(VLOOKUP(H24,Rates!$B$3:$N$451,2,FALSE),H25,H26),"")),(IFERROR(PRODUCT(VLOOKUP(H24,Rates!$B$3:$N$451,2,FALSE),H25,H26),"")))</f>
        <v/>
      </c>
      <c r="I27" s="26" t="str">
        <f>IF(ISBLANK(H23),(IFERROR(PRODUCT(VLOOKUP(I24,Rates!$B$3:$N$451,2,FALSE),I25,I26),"")),(IFERROR(PRODUCT(VLOOKUP(I24,Rates!$B$3:$N$451,2,FALSE),I25,I26),"")))</f>
        <v/>
      </c>
      <c r="J27" s="26" t="str">
        <f>IF(ISBLANK(I23),(IFERROR(PRODUCT(VLOOKUP(J24,Rates!$B$3:$N$451,2,FALSE),J25,J26),"")),(IFERROR(PRODUCT(VLOOKUP(J24,Rates!$B$3:$N$451,2,FALSE),J25,J26),"")))</f>
        <v/>
      </c>
    </row>
    <row r="28" spans="4:12" x14ac:dyDescent="0.2">
      <c r="D28" s="47" cm="1">
        <f t="array" ref="D28:J28">INDEX(Jan,ndx+2)</f>
        <v>44969</v>
      </c>
      <c r="E28" s="47">
        <v>44970</v>
      </c>
      <c r="F28" s="47">
        <v>44971</v>
      </c>
      <c r="G28" s="47">
        <v>44972</v>
      </c>
      <c r="H28" s="47">
        <v>44973</v>
      </c>
      <c r="I28" s="47">
        <v>44974</v>
      </c>
      <c r="J28" s="47">
        <v>44975</v>
      </c>
    </row>
    <row r="29" spans="4:12" ht="17" thickBot="1" x14ac:dyDescent="0.25">
      <c r="D29" s="2"/>
      <c r="E29" s="2"/>
      <c r="F29" s="2"/>
      <c r="G29" s="2"/>
      <c r="H29" s="2"/>
      <c r="I29" s="2"/>
      <c r="J29" s="2"/>
    </row>
    <row r="30" spans="4:12" ht="18" thickTop="1" thickBot="1" x14ac:dyDescent="0.25">
      <c r="D30" s="70"/>
      <c r="E30" s="70"/>
      <c r="F30" s="70"/>
      <c r="G30" s="70"/>
      <c r="H30" s="70"/>
      <c r="I30" s="70"/>
      <c r="J30" s="70"/>
    </row>
    <row r="31" spans="4:12" ht="17" thickTop="1" x14ac:dyDescent="0.2">
      <c r="D31" s="25" t="str">
        <f>IF(ISBLANK(D30),(IFERROR(VLOOKUP(J23,Rates!$A$2:$N$451,2,FALSE),"")),(IFERROR(VLOOKUP(D30,Rates!$A$2:$N$451,2,FALSE),"")))</f>
        <v/>
      </c>
      <c r="E31" s="25" t="str">
        <f>IF(ISBLANK(E30),(IFERROR(VLOOKUP(D30,Rates!$A$2:$N$451,2,FALSE),"")),(IFERROR(VLOOKUP(E30,Rates!$A$2:$N$451,2,FALSE),"")))</f>
        <v/>
      </c>
      <c r="F31" s="25" t="str">
        <f>IF(ISBLANK(F30),(IFERROR(VLOOKUP(E30,Rates!$A$2:$N$451,2,FALSE),"")),(IFERROR(VLOOKUP(F30,Rates!$A$2:$N$451,2,FALSE),"")))</f>
        <v/>
      </c>
      <c r="G31" s="25" t="str">
        <f>IF(ISBLANK(G30),(IFERROR(VLOOKUP(F30,Rates!$A$2:$N$451,2,FALSE),"")),(IFERROR(VLOOKUP(G30,Rates!$A$2:$N$451,2,FALSE),"")))</f>
        <v/>
      </c>
      <c r="H31" s="25" t="str">
        <f>IF(ISBLANK(H30),(IFERROR(VLOOKUP(G30,Rates!$A$2:$N$451,2,FALSE),"")),(IFERROR(VLOOKUP(H30,Rates!$A$2:$N$451,2,FALSE),"")))</f>
        <v/>
      </c>
      <c r="I31" s="25" t="str">
        <f>IF(ISBLANK(I30),(IFERROR(VLOOKUP(H30,Rates!$A$2:$N$451,2,FALSE),"")),(IFERROR(VLOOKUP(I30,Rates!$A$2:$N$451,2,FALSE),"")))</f>
        <v/>
      </c>
      <c r="J31" s="25" t="str">
        <f>IF(ISBLANK(J30),(IFERROR(VLOOKUP(I30,Rates!$A$2:$N$451,2,FALSE),"")),(IFERROR(VLOOKUP(J30,Rates!$A$2:$N$451,2,FALSE),"")))</f>
        <v/>
      </c>
    </row>
    <row r="32" spans="4:12" ht="1" customHeight="1" x14ac:dyDescent="0.2">
      <c r="D32" s="27">
        <f>IF(ISBLANK(J23),VLOOKUP($L$16,$L$16:$M$17,1,FALSE),"")</f>
        <v>0.75</v>
      </c>
      <c r="E32" s="27">
        <f t="shared" ref="E32:J32" si="4">IF(ISBLANK(D30),VLOOKUP($L$16,$L$16:$M$17,1,FALSE),"")</f>
        <v>0.75</v>
      </c>
      <c r="F32" s="27">
        <f t="shared" si="4"/>
        <v>0.75</v>
      </c>
      <c r="G32" s="27">
        <f t="shared" si="4"/>
        <v>0.75</v>
      </c>
      <c r="H32" s="27">
        <f t="shared" si="4"/>
        <v>0.75</v>
      </c>
      <c r="I32" s="27">
        <f t="shared" si="4"/>
        <v>0.75</v>
      </c>
      <c r="J32" s="27">
        <f t="shared" si="4"/>
        <v>0.75</v>
      </c>
    </row>
    <row r="33" spans="4:10" ht="1" customHeight="1" x14ac:dyDescent="0.2">
      <c r="D33" s="27">
        <f t="shared" ref="D33:J33" si="5">IF(ISBLANK(D30),VLOOKUP($L$16,$L$16:$M$17,1,FALSE),"")</f>
        <v>0.75</v>
      </c>
      <c r="E33" s="27">
        <f t="shared" si="5"/>
        <v>0.75</v>
      </c>
      <c r="F33" s="27">
        <f t="shared" si="5"/>
        <v>0.75</v>
      </c>
      <c r="G33" s="27">
        <f t="shared" si="5"/>
        <v>0.75</v>
      </c>
      <c r="H33" s="27">
        <f t="shared" si="5"/>
        <v>0.75</v>
      </c>
      <c r="I33" s="27">
        <f t="shared" si="5"/>
        <v>0.75</v>
      </c>
      <c r="J33" s="27">
        <f t="shared" si="5"/>
        <v>0.75</v>
      </c>
    </row>
    <row r="34" spans="4:10" x14ac:dyDescent="0.2">
      <c r="D34" s="26" t="str">
        <f>IF(ISBLANK(J23),(IFERROR(PRODUCT(VLOOKUP(D31,Rates!$B$3:$N$451,2,FALSE),D32,D33),"")),(IFERROR(PRODUCT(VLOOKUP(D31,Rates!$B$3:$N$451,2,FALSE),D32,D33),"")))</f>
        <v/>
      </c>
      <c r="E34" s="26" t="str">
        <f>IF(ISBLANK(D30),(IFERROR(PRODUCT(VLOOKUP(E31,Rates!$B$3:$N$451,2,FALSE),E32,E33),"")),(IFERROR(PRODUCT(VLOOKUP(E31,Rates!$B$3:$N$451,2,FALSE),E32,E33),"")))</f>
        <v/>
      </c>
      <c r="F34" s="26" t="str">
        <f>IF(ISBLANK(E30),(IFERROR(PRODUCT(VLOOKUP(F31,Rates!$B$3:$N$451,2,FALSE),F32,F33),"")),(IFERROR(PRODUCT(VLOOKUP(F31,Rates!$B$3:$N$451,2,FALSE),F32,F33),"")))</f>
        <v/>
      </c>
      <c r="G34" s="26" t="str">
        <f>IF(ISBLANK(F30),(IFERROR(PRODUCT(VLOOKUP(G31,Rates!$B$3:$N$451,2,FALSE),G32,G33),"")),(IFERROR(PRODUCT(VLOOKUP(G31,Rates!$B$3:$N$451,2,FALSE),G32,G33),"")))</f>
        <v/>
      </c>
      <c r="H34" s="26" t="str">
        <f>IF(ISBLANK(G30),(IFERROR(PRODUCT(VLOOKUP(H31,Rates!$B$3:$N$451,2,FALSE),H32,H33),"")),(IFERROR(PRODUCT(VLOOKUP(H31,Rates!$B$3:$N$451,2,FALSE),H32,H33),"")))</f>
        <v/>
      </c>
      <c r="I34" s="26" t="str">
        <f>IF(ISBLANK(H30),(IFERROR(PRODUCT(VLOOKUP(I31,Rates!$B$3:$N$451,2,FALSE),I32,I33),"")),(IFERROR(PRODUCT(VLOOKUP(I31,Rates!$B$3:$N$451,2,FALSE),I32,I33),"")))</f>
        <v/>
      </c>
      <c r="J34" s="26" t="str">
        <f>IF(ISBLANK(I30),(IFERROR(PRODUCT(VLOOKUP(J31,Rates!$B$3:$N$451,2,FALSE),J32,J33),"")),(IFERROR(PRODUCT(VLOOKUP(J31,Rates!$B$3:$N$451,2,FALSE),J32,J33),"")))</f>
        <v/>
      </c>
    </row>
    <row r="35" spans="4:10" x14ac:dyDescent="0.2">
      <c r="D35" s="47" cm="1">
        <f t="array" ref="D35:J35">INDEX(Jan,ndx+3)</f>
        <v>44976</v>
      </c>
      <c r="E35" s="47">
        <v>44977</v>
      </c>
      <c r="F35" s="47">
        <v>44978</v>
      </c>
      <c r="G35" s="47">
        <v>44979</v>
      </c>
      <c r="H35" s="47">
        <v>44980</v>
      </c>
      <c r="I35" s="47">
        <v>44981</v>
      </c>
      <c r="J35" s="47">
        <v>44982</v>
      </c>
    </row>
    <row r="36" spans="4:10" ht="17" thickBot="1" x14ac:dyDescent="0.25">
      <c r="D36" s="2"/>
      <c r="E36" s="2"/>
      <c r="F36" s="2"/>
      <c r="G36" s="2"/>
      <c r="H36" s="2"/>
      <c r="I36" s="2"/>
      <c r="J36" s="2"/>
    </row>
    <row r="37" spans="4:10" ht="18" thickTop="1" thickBot="1" x14ac:dyDescent="0.25">
      <c r="D37" s="70"/>
      <c r="E37" s="70"/>
      <c r="F37" s="70"/>
      <c r="G37" s="70"/>
      <c r="H37" s="70"/>
      <c r="I37" s="70"/>
      <c r="J37" s="70"/>
    </row>
    <row r="38" spans="4:10" ht="17" thickTop="1" x14ac:dyDescent="0.2">
      <c r="D38" s="25" t="str">
        <f>IF(ISBLANK(D37),(IFERROR(VLOOKUP(J30,Rates!$A$2:$N$451,2,FALSE),"")),(IFERROR(VLOOKUP(D37,Rates!$A$2:$N$451,2,FALSE),"")))</f>
        <v/>
      </c>
      <c r="E38" s="25" t="str">
        <f>IF(ISBLANK(E37),(IFERROR(VLOOKUP(D37,Rates!$A$2:$N$451,2,FALSE),"")),(IFERROR(VLOOKUP(E37,Rates!$A$2:$N$451,2,FALSE),"")))</f>
        <v/>
      </c>
      <c r="F38" s="25" t="str">
        <f>IF(ISBLANK(F37),(IFERROR(VLOOKUP(E37,Rates!$A$2:$N$451,2,FALSE),"")),(IFERROR(VLOOKUP(F37,Rates!$A$2:$N$451,2,FALSE),"")))</f>
        <v/>
      </c>
      <c r="G38" s="25" t="str">
        <f>IF(ISBLANK(G37),(IFERROR(VLOOKUP(F37,Rates!$A$2:$N$451,2,FALSE),"")),(IFERROR(VLOOKUP(G37,Rates!$A$2:$N$451,2,FALSE),"")))</f>
        <v/>
      </c>
      <c r="H38" s="25" t="str">
        <f>IF(ISBLANK(H37),(IFERROR(VLOOKUP(G37,Rates!$A$2:$N$451,2,FALSE),"")),(IFERROR(VLOOKUP(H37,Rates!$A$2:$N$451,2,FALSE),"")))</f>
        <v/>
      </c>
      <c r="I38" s="25" t="str">
        <f>IF(ISBLANK(I37),(IFERROR(VLOOKUP(H37,Rates!$A$2:$N$451,2,FALSE),"")),(IFERROR(VLOOKUP(I37,Rates!$A$2:$N$451,2,FALSE),"")))</f>
        <v/>
      </c>
      <c r="J38" s="25" t="str">
        <f>IF(ISBLANK(J37),(IFERROR(VLOOKUP(I37,Rates!$A$2:$N$451,2,FALSE),"")),(IFERROR(VLOOKUP(J37,Rates!$A$2:$N$451,2,FALSE),"")))</f>
        <v/>
      </c>
    </row>
    <row r="39" spans="4:10" ht="1" customHeight="1" x14ac:dyDescent="0.2">
      <c r="D39" s="27">
        <f>IF(ISBLANK(J30),VLOOKUP($L$16,$L$16:$M$17,1,FALSE),"")</f>
        <v>0.75</v>
      </c>
      <c r="E39" s="27">
        <f t="shared" ref="E39:J39" si="6">IF(ISBLANK(D37),VLOOKUP($L$16,$L$16:$M$17,1,FALSE),"")</f>
        <v>0.75</v>
      </c>
      <c r="F39" s="27">
        <f t="shared" si="6"/>
        <v>0.75</v>
      </c>
      <c r="G39" s="27">
        <f t="shared" si="6"/>
        <v>0.75</v>
      </c>
      <c r="H39" s="27">
        <f t="shared" si="6"/>
        <v>0.75</v>
      </c>
      <c r="I39" s="27">
        <f t="shared" si="6"/>
        <v>0.75</v>
      </c>
      <c r="J39" s="27">
        <f t="shared" si="6"/>
        <v>0.75</v>
      </c>
    </row>
    <row r="40" spans="4:10" ht="1" customHeight="1" x14ac:dyDescent="0.2">
      <c r="D40" s="27">
        <f t="shared" ref="D40:J40" si="7">IF(ISBLANK(D37),VLOOKUP($L$16,$L$16:$M$17,1,FALSE),"")</f>
        <v>0.75</v>
      </c>
      <c r="E40" s="27">
        <f t="shared" si="7"/>
        <v>0.75</v>
      </c>
      <c r="F40" s="27">
        <f t="shared" si="7"/>
        <v>0.75</v>
      </c>
      <c r="G40" s="27">
        <f t="shared" si="7"/>
        <v>0.75</v>
      </c>
      <c r="H40" s="27">
        <f t="shared" si="7"/>
        <v>0.75</v>
      </c>
      <c r="I40" s="27">
        <f t="shared" si="7"/>
        <v>0.75</v>
      </c>
      <c r="J40" s="27">
        <f t="shared" si="7"/>
        <v>0.75</v>
      </c>
    </row>
    <row r="41" spans="4:10" x14ac:dyDescent="0.2">
      <c r="D41" s="26" t="str">
        <f>IF(ISBLANK(J30),(IFERROR(PRODUCT(VLOOKUP(D38,Rates!$B$3:$N$451,2,FALSE),D39,D40),"")),(IFERROR(PRODUCT(VLOOKUP(D38,Rates!$B$3:$N$451,2,FALSE),D39,D40),"")))</f>
        <v/>
      </c>
      <c r="E41" s="26" t="str">
        <f>IF(ISBLANK(D37),(IFERROR(PRODUCT(VLOOKUP(E38,Rates!$B$3:$N$451,2,FALSE),E39,E40),"")),(IFERROR(PRODUCT(VLOOKUP(E38,Rates!$B$3:$N$451,2,FALSE),E39,E40),"")))</f>
        <v/>
      </c>
      <c r="F41" s="26" t="str">
        <f>IF(ISBLANK(E37),(IFERROR(PRODUCT(VLOOKUP(F38,Rates!$B$3:$N$451,2,FALSE),F39,F40),"")),(IFERROR(PRODUCT(VLOOKUP(F38,Rates!$B$3:$N$451,2,FALSE),F39,F40),"")))</f>
        <v/>
      </c>
      <c r="G41" s="26" t="str">
        <f>IF(ISBLANK(F37),(IFERROR(PRODUCT(VLOOKUP(G38,Rates!$B$3:$N$451,2,FALSE),G39,G40),"")),(IFERROR(PRODUCT(VLOOKUP(G38,Rates!$B$3:$N$451,2,FALSE),G39,G40),"")))</f>
        <v/>
      </c>
      <c r="H41" s="26" t="str">
        <f>IF(ISBLANK(G37),(IFERROR(PRODUCT(VLOOKUP(H38,Rates!$B$3:$N$451,2,FALSE),H39,H40),"")),(IFERROR(PRODUCT(VLOOKUP(H38,Rates!$B$3:$N$451,2,FALSE),H39,H40),"")))</f>
        <v/>
      </c>
      <c r="I41" s="26" t="str">
        <f>IF(ISBLANK(H37),(IFERROR(PRODUCT(VLOOKUP(I38,Rates!$B$3:$N$451,2,FALSE),I39,I40),"")),(IFERROR(PRODUCT(VLOOKUP(I38,Rates!$B$3:$N$451,2,FALSE),I39,I40),"")))</f>
        <v/>
      </c>
      <c r="J41" s="26" t="str">
        <f>IF(ISBLANK(I37),(IFERROR(PRODUCT(VLOOKUP(J38,Rates!$B$3:$N$451,2,FALSE),J39,J40),"")),(IFERROR(PRODUCT(VLOOKUP(J38,Rates!$B$3:$N$451,2,FALSE),J39,J40),"")))</f>
        <v/>
      </c>
    </row>
    <row r="42" spans="4:10" x14ac:dyDescent="0.2">
      <c r="D42" s="47" cm="1">
        <f t="array" ref="D42:J42">INDEX(Jan,ndx+4)</f>
        <v>44983</v>
      </c>
      <c r="E42" s="47">
        <v>44984</v>
      </c>
      <c r="F42" s="47">
        <v>44985</v>
      </c>
      <c r="G42" s="47">
        <v>44986</v>
      </c>
      <c r="H42" s="47">
        <v>44987</v>
      </c>
      <c r="I42" s="47">
        <v>44988</v>
      </c>
      <c r="J42" s="47">
        <v>44989</v>
      </c>
    </row>
    <row r="43" spans="4:10" ht="17" thickBot="1" x14ac:dyDescent="0.25">
      <c r="D43" s="2"/>
      <c r="E43" s="2"/>
      <c r="F43" s="2"/>
      <c r="G43" s="2"/>
      <c r="H43" s="2"/>
      <c r="I43" s="2"/>
      <c r="J43" s="2"/>
    </row>
    <row r="44" spans="4:10" ht="18" thickTop="1" thickBot="1" x14ac:dyDescent="0.25">
      <c r="D44" s="70"/>
      <c r="E44" s="70"/>
      <c r="F44" s="71"/>
      <c r="G44" s="45"/>
      <c r="H44" s="45"/>
      <c r="I44" s="45"/>
      <c r="J44" s="41"/>
    </row>
    <row r="45" spans="4:10" ht="17" thickTop="1" x14ac:dyDescent="0.2">
      <c r="D45" s="25" t="str">
        <f>IF(ISBLANK(D44),(IFERROR(VLOOKUP(J37,Rates!$A$2:$N$451,2,FALSE),"")),(IFERROR(VLOOKUP(D44,Rates!$A$2:$N$451,2,FALSE),"")))</f>
        <v/>
      </c>
      <c r="E45" s="25" t="str">
        <f>IF(ISBLANK(E44),(IFERROR(VLOOKUP(D44,Rates!$A$2:$N$451,2,FALSE),"")),(IFERROR(VLOOKUP(E44,Rates!$A$2:$N$451,2,FALSE),"")))</f>
        <v/>
      </c>
      <c r="F45" s="25" t="str">
        <f>IF(ISBLANK(F44),(IFERROR(VLOOKUP(E44,Rates!$A$2:$N$451,2,FALSE),"")),(IFERROR(VLOOKUP(F44,Rates!$A$2:$N$451,2,FALSE),"")))</f>
        <v/>
      </c>
      <c r="G45" s="25" t="str">
        <f>IF(ISBLANK(G44),(IFERROR(VLOOKUP(F44,Rates!$A$2:$N$451,2,FALSE),"")),(IFERROR(VLOOKUP(G44,Rates!$A$2:$N$451,2,FALSE),"")))</f>
        <v/>
      </c>
      <c r="H45" s="25"/>
      <c r="I45" s="25"/>
      <c r="J45" s="25"/>
    </row>
    <row r="46" spans="4:10" ht="1" customHeight="1" x14ac:dyDescent="0.2">
      <c r="D46" s="27">
        <f>IF(ISBLANK(J37),VLOOKUP($L$16,$L$16:$M$17,1,FALSE),"")</f>
        <v>0.75</v>
      </c>
      <c r="E46" s="27">
        <f t="shared" ref="E46:J46" si="8">IF(ISBLANK(D44),VLOOKUP($L$16,$L$16:$M$17,1,FALSE),"")</f>
        <v>0.75</v>
      </c>
      <c r="F46" s="27">
        <f t="shared" si="8"/>
        <v>0.75</v>
      </c>
      <c r="G46" s="27">
        <f t="shared" si="8"/>
        <v>0.75</v>
      </c>
      <c r="H46" s="27">
        <f t="shared" si="8"/>
        <v>0.75</v>
      </c>
      <c r="I46" s="27">
        <f t="shared" si="8"/>
        <v>0.75</v>
      </c>
      <c r="J46" s="27">
        <f t="shared" si="8"/>
        <v>0.75</v>
      </c>
    </row>
    <row r="47" spans="4:10" ht="1" customHeight="1" x14ac:dyDescent="0.2">
      <c r="D47" s="27">
        <f t="shared" ref="D47:J47" si="9">IF(ISBLANK(D44),VLOOKUP($L$16,$L$16:$M$17,1,FALSE),"")</f>
        <v>0.75</v>
      </c>
      <c r="E47" s="27">
        <f t="shared" si="9"/>
        <v>0.75</v>
      </c>
      <c r="F47" s="27">
        <f t="shared" si="9"/>
        <v>0.75</v>
      </c>
      <c r="G47" s="27">
        <f t="shared" si="9"/>
        <v>0.75</v>
      </c>
      <c r="H47" s="27">
        <f t="shared" si="9"/>
        <v>0.75</v>
      </c>
      <c r="I47" s="27">
        <f t="shared" si="9"/>
        <v>0.75</v>
      </c>
      <c r="J47" s="27">
        <f t="shared" si="9"/>
        <v>0.75</v>
      </c>
    </row>
    <row r="48" spans="4:10" x14ac:dyDescent="0.2">
      <c r="D48" s="26" t="str">
        <f>IF(ISBLANK(J37),(IFERROR(PRODUCT(VLOOKUP(D45,Rates!$B$3:$N$451,2,FALSE),D46,D47),"")),(IFERROR(PRODUCT(VLOOKUP(D45,Rates!$B$3:$N$451,2,FALSE),D46,D47),"")))</f>
        <v/>
      </c>
      <c r="E48" s="26" t="str">
        <f>IF(ISBLANK(D44),(IFERROR(PRODUCT(VLOOKUP(E45,Rates!$B$3:$N$451,2,FALSE),E46,E47),"")),(IFERROR(PRODUCT(VLOOKUP(E45,Rates!$B$3:$N$451,2,FALSE),E46,E47),"")))</f>
        <v/>
      </c>
      <c r="F48" s="26" t="str">
        <f>IF(ISBLANK(E44),(IFERROR(PRODUCT(VLOOKUP(F45,Rates!$B$3:$N$451,2,FALSE),F46,F47),"")),(IFERROR(PRODUCT(VLOOKUP(F45,Rates!$B$3:$N$451,2,FALSE),F46,F47),"")))</f>
        <v/>
      </c>
      <c r="G48" s="26"/>
      <c r="H48" s="26"/>
      <c r="I48" s="26"/>
      <c r="J48" s="26"/>
    </row>
    <row r="49" spans="9:10" x14ac:dyDescent="0.2">
      <c r="I49" s="86" t="s">
        <v>767</v>
      </c>
      <c r="J49" s="86"/>
    </row>
  </sheetData>
  <sheetProtection algorithmName="SHA-512" hashValue="3tUwRdjVAlVIrM/WYbLdf0IUhbio3DU4JdcEBWENa/U49W8HKNDi8+roK56cUuHw5lwjeWqHsgnFKymrcNTADg==" saltValue="H+FTFMlvSZaOT8emuCAhsg==" spinCount="100000" sheet="1" objects="1" scenarios="1" selectLockedCells="1"/>
  <mergeCells count="5">
    <mergeCell ref="I2:I3"/>
    <mergeCell ref="J2:J3"/>
    <mergeCell ref="D3:D4"/>
    <mergeCell ref="D5:J6"/>
    <mergeCell ref="I49:J49"/>
  </mergeCells>
  <conditionalFormatting sqref="D16:E16 G16:J16 D23:J23 D30:J30 D37:J37 D44:J44">
    <cfRule type="notContainsBlanks" dxfId="10" priority="2" stopIfTrue="1">
      <formula>LEN(TRIM(D16))&gt;0</formula>
    </cfRule>
  </conditionalFormatting>
  <pageMargins left="0.7" right="0.7" top="0.75" bottom="0.75" header="0.3" footer="0.3"/>
  <pageSetup orientation="portrait" horizontalDpi="0" verticalDpi="0"/>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FC00ECC-01B0-1D43-87E7-EF80A1D5A826}">
  <dimension ref="D2:L49"/>
  <sheetViews>
    <sheetView showGridLines="0" showRowColHeaders="0" topLeftCell="B1" zoomScale="120" zoomScaleNormal="120" workbookViewId="0">
      <selection activeCell="G16" sqref="G16"/>
    </sheetView>
  </sheetViews>
  <sheetFormatPr baseColWidth="10" defaultRowHeight="16" x14ac:dyDescent="0.2"/>
  <cols>
    <col min="1" max="3" width="10.83203125" style="1"/>
    <col min="4" max="10" width="24.33203125" style="1" customWidth="1"/>
    <col min="11" max="16384" width="10.83203125" style="1"/>
  </cols>
  <sheetData>
    <row r="2" spans="4:12" ht="11" customHeight="1" x14ac:dyDescent="0.2">
      <c r="I2" s="81" t="s">
        <v>2</v>
      </c>
      <c r="J2" s="82">
        <f>SUM(G20:J20,D27:J27,D34:J34,D41:J41,D48:I48)</f>
        <v>0</v>
      </c>
    </row>
    <row r="3" spans="4:12" ht="21" customHeight="1" x14ac:dyDescent="0.2">
      <c r="D3" s="84">
        <v>2023</v>
      </c>
      <c r="E3" s="6" t="s">
        <v>1</v>
      </c>
      <c r="I3" s="81"/>
      <c r="J3" s="83"/>
    </row>
    <row r="4" spans="4:12" ht="8" customHeight="1" x14ac:dyDescent="0.2">
      <c r="D4" s="84"/>
      <c r="J4" s="7"/>
    </row>
    <row r="5" spans="4:12" ht="3" customHeight="1" x14ac:dyDescent="0.2">
      <c r="D5" s="85" t="s">
        <v>798</v>
      </c>
      <c r="E5" s="85"/>
      <c r="F5" s="85"/>
      <c r="G5" s="85"/>
      <c r="H5" s="85"/>
      <c r="I5" s="85"/>
      <c r="J5" s="85"/>
    </row>
    <row r="6" spans="4:12" ht="17" thickBot="1" x14ac:dyDescent="0.25">
      <c r="D6" s="85"/>
      <c r="E6" s="85"/>
      <c r="F6" s="85"/>
      <c r="G6" s="85"/>
      <c r="H6" s="85"/>
      <c r="I6" s="85"/>
      <c r="J6" s="85"/>
    </row>
    <row r="7" spans="4:12" x14ac:dyDescent="0.2">
      <c r="D7" s="9" cm="1">
        <f t="array" ref="D7:J13">Jan</f>
        <v>44983</v>
      </c>
      <c r="E7" s="10">
        <v>44984</v>
      </c>
      <c r="F7" s="10">
        <v>44985</v>
      </c>
      <c r="G7" s="10">
        <v>44986</v>
      </c>
      <c r="H7" s="10">
        <v>44987</v>
      </c>
      <c r="I7" s="10">
        <v>44988</v>
      </c>
      <c r="J7" s="11">
        <v>44989</v>
      </c>
    </row>
    <row r="8" spans="4:12" ht="1" customHeight="1" x14ac:dyDescent="0.2">
      <c r="D8" s="12">
        <v>44990</v>
      </c>
      <c r="E8" s="8">
        <v>44991</v>
      </c>
      <c r="F8" s="8">
        <v>44992</v>
      </c>
      <c r="G8" s="8">
        <v>44993</v>
      </c>
      <c r="H8" s="8">
        <v>44994</v>
      </c>
      <c r="I8" s="8">
        <v>44995</v>
      </c>
      <c r="J8" s="13">
        <v>44996</v>
      </c>
    </row>
    <row r="9" spans="4:12" ht="1" customHeight="1" x14ac:dyDescent="0.2">
      <c r="D9" s="12">
        <v>44997</v>
      </c>
      <c r="E9" s="8">
        <v>44998</v>
      </c>
      <c r="F9" s="8">
        <v>44999</v>
      </c>
      <c r="G9" s="8">
        <v>45000</v>
      </c>
      <c r="H9" s="8">
        <v>45001</v>
      </c>
      <c r="I9" s="8">
        <v>45002</v>
      </c>
      <c r="J9" s="13">
        <v>45003</v>
      </c>
    </row>
    <row r="10" spans="4:12" ht="1" customHeight="1" x14ac:dyDescent="0.2">
      <c r="D10" s="12">
        <v>45004</v>
      </c>
      <c r="E10" s="8">
        <v>45005</v>
      </c>
      <c r="F10" s="8">
        <v>45006</v>
      </c>
      <c r="G10" s="8">
        <v>45007</v>
      </c>
      <c r="H10" s="8">
        <v>45008</v>
      </c>
      <c r="I10" s="8">
        <v>45009</v>
      </c>
      <c r="J10" s="13">
        <v>45010</v>
      </c>
    </row>
    <row r="11" spans="4:12" ht="1" customHeight="1" x14ac:dyDescent="0.2">
      <c r="D11" s="12">
        <v>45011</v>
      </c>
      <c r="E11" s="8">
        <v>45012</v>
      </c>
      <c r="F11" s="8">
        <v>45013</v>
      </c>
      <c r="G11" s="8">
        <v>45014</v>
      </c>
      <c r="H11" s="8">
        <v>45015</v>
      </c>
      <c r="I11" s="8">
        <v>45016</v>
      </c>
      <c r="J11" s="13">
        <v>45017</v>
      </c>
    </row>
    <row r="12" spans="4:12" ht="1" customHeight="1" x14ac:dyDescent="0.2">
      <c r="D12" s="12">
        <v>45018</v>
      </c>
      <c r="E12" s="8">
        <v>45019</v>
      </c>
      <c r="F12" s="8">
        <v>45020</v>
      </c>
      <c r="G12" s="8">
        <v>45021</v>
      </c>
      <c r="H12" s="8">
        <v>45022</v>
      </c>
      <c r="I12" s="8">
        <v>45023</v>
      </c>
      <c r="J12" s="13">
        <v>45024</v>
      </c>
    </row>
    <row r="13" spans="4:12" ht="1" customHeight="1" thickBot="1" x14ac:dyDescent="0.25">
      <c r="D13" s="14">
        <v>45025</v>
      </c>
      <c r="E13" s="15">
        <v>45026</v>
      </c>
      <c r="F13" s="15">
        <v>45027</v>
      </c>
      <c r="G13" s="15">
        <v>45028</v>
      </c>
      <c r="H13" s="15">
        <v>45029</v>
      </c>
      <c r="I13" s="15">
        <v>45030</v>
      </c>
      <c r="J13" s="16">
        <v>45031</v>
      </c>
    </row>
    <row r="14" spans="4:12" x14ac:dyDescent="0.2">
      <c r="D14" s="47" cm="1">
        <f t="array" ref="D14:J14">INDEX(Jan,ndx+0)</f>
        <v>44983</v>
      </c>
      <c r="E14" s="47">
        <v>44984</v>
      </c>
      <c r="F14" s="47">
        <v>44985</v>
      </c>
      <c r="G14" s="47">
        <v>44986</v>
      </c>
      <c r="H14" s="47">
        <v>44987</v>
      </c>
      <c r="I14" s="47">
        <v>44988</v>
      </c>
      <c r="J14" s="47">
        <v>44989</v>
      </c>
    </row>
    <row r="15" spans="4:12" ht="17" thickBot="1" x14ac:dyDescent="0.25">
      <c r="D15" s="2"/>
      <c r="E15" s="2"/>
      <c r="F15" s="2"/>
      <c r="G15" s="2"/>
      <c r="H15" s="2"/>
      <c r="I15" s="2"/>
      <c r="J15" s="2"/>
      <c r="L15" s="6"/>
    </row>
    <row r="16" spans="4:12" ht="18" thickTop="1" thickBot="1" x14ac:dyDescent="0.25">
      <c r="D16" s="45"/>
      <c r="E16" s="45"/>
      <c r="F16" s="46">
        <f>FEB!F44</f>
        <v>0</v>
      </c>
      <c r="G16" s="72"/>
      <c r="H16" s="70"/>
      <c r="I16" s="70"/>
      <c r="J16" s="70"/>
      <c r="L16" s="6">
        <v>0.75</v>
      </c>
    </row>
    <row r="17" spans="4:12" ht="16" customHeight="1" thickTop="1" x14ac:dyDescent="0.2">
      <c r="D17" s="25"/>
      <c r="E17" s="25"/>
      <c r="F17" s="25" t="str">
        <f>IF(ISBLANK(F16),(IFERROR(VLOOKUP(E16,Rates!$A$2:$N$451,2,FALSE),"")),(IFERROR(VLOOKUP(F16,Rates!$A$2:$N$451,2,FALSE),"")))</f>
        <v/>
      </c>
      <c r="G17" s="25" t="str">
        <f>IF(ISBLANK(G16),(IFERROR(VLOOKUP(F16,Rates!$A$2:$N$451,2,FALSE),"")),(IFERROR(VLOOKUP(G16,Rates!$A$2:$N$451,2,FALSE),"")))</f>
        <v/>
      </c>
      <c r="H17" s="25" t="str">
        <f>IF(ISBLANK(H16),(IFERROR(VLOOKUP(G16,Rates!$A$2:$N$451,2,FALSE),"")),(IFERROR(VLOOKUP(H16,Rates!$A$2:$N$451,2,FALSE),"")))</f>
        <v/>
      </c>
      <c r="I17" s="25" t="str">
        <f>IF(ISBLANK(I16),(IFERROR(VLOOKUP(H16,Rates!$A$2:$N$451,2,FALSE),"")),(IFERROR(VLOOKUP(I16,Rates!$A$2:$N$451,2,FALSE),"")))</f>
        <v/>
      </c>
      <c r="J17" s="25" t="str">
        <f>IF(ISBLANK(J16),(IFERROR(VLOOKUP(I16,Rates!$A$2:$N$451,2,FALSE),"")),(IFERROR(VLOOKUP(J16,Rates!$A$2:$N$451,2,FALSE),"")))</f>
        <v/>
      </c>
      <c r="L17" s="6"/>
    </row>
    <row r="18" spans="4:12" ht="1" customHeight="1" x14ac:dyDescent="0.2">
      <c r="D18" s="27">
        <f>IF(FEB!J44=0,VLOOKUP($L$16,$L$16:$M$17,1,FALSE),"")</f>
        <v>0.75</v>
      </c>
      <c r="E18" s="27">
        <f>IF(D16=0,VLOOKUP($L$16,$L$16:$M$17,1,FALSE),"")</f>
        <v>0.75</v>
      </c>
      <c r="F18" s="27">
        <f t="shared" ref="F18" si="0">IF(E16=0,VLOOKUP($L$16,$L$16:$M$17,1,FALSE),"")</f>
        <v>0.75</v>
      </c>
      <c r="G18" s="27">
        <f>IF(F16=0,VLOOKUP($L$16,$L$16:$M$17,1,FALSE),"")</f>
        <v>0.75</v>
      </c>
      <c r="H18" s="27">
        <f t="shared" ref="H18:J18" si="1">IF(G16=0,VLOOKUP($L$16,$L$16:$M$17,1,FALSE),"")</f>
        <v>0.75</v>
      </c>
      <c r="I18" s="27">
        <f t="shared" si="1"/>
        <v>0.75</v>
      </c>
      <c r="J18" s="27">
        <f t="shared" si="1"/>
        <v>0.75</v>
      </c>
      <c r="K18" s="4"/>
    </row>
    <row r="19" spans="4:12" ht="1" customHeight="1" x14ac:dyDescent="0.2">
      <c r="D19" s="27">
        <f t="shared" ref="D19:E19" si="2">IF(ISBLANK(D16),VLOOKUP($L$16,$L$16:$M$17,1,FALSE),"")</f>
        <v>0.75</v>
      </c>
      <c r="E19" s="27">
        <f t="shared" si="2"/>
        <v>0.75</v>
      </c>
      <c r="F19" s="27" t="str">
        <f>IF(ISBLANK(F16),VLOOKUP($L$16,$L$16:$M$17,1,FALSE),"")</f>
        <v/>
      </c>
      <c r="G19" s="27">
        <f>IF(ISBLANK(G16),VLOOKUP($L$16,$L$16:$M$17,1,FALSE),"")</f>
        <v>0.75</v>
      </c>
      <c r="H19" s="27">
        <f>IF(ISBLANK(H16),VLOOKUP($L$16,$L$16:$M$17,1,FALSE),"")</f>
        <v>0.75</v>
      </c>
      <c r="I19" s="27">
        <f>IF(ISBLANK(I16),VLOOKUP($L$16,$L$16:$M$17,1,FALSE),"")</f>
        <v>0.75</v>
      </c>
      <c r="J19" s="27">
        <f>IF(ISBLANK(J16),VLOOKUP($L$16,$L$16:$M$17,1,FALSE),"")</f>
        <v>0.75</v>
      </c>
    </row>
    <row r="20" spans="4:12" x14ac:dyDescent="0.2">
      <c r="D20" s="26"/>
      <c r="E20" s="26"/>
      <c r="F20" s="26"/>
      <c r="G20" s="26" t="str">
        <f>IF(ISBLANK(F16),(IFERROR(PRODUCT(VLOOKUP(G17,Rates!$B$3:$N$451,2,FALSE),G18,G19),"")),(IFERROR(PRODUCT(VLOOKUP(G17,Rates!$B$3:$N$451,2,FALSE),G18,G19),"")))</f>
        <v/>
      </c>
      <c r="H20" s="26" t="str">
        <f>IF(ISBLANK(G16),(IFERROR(PRODUCT(VLOOKUP(H17,Rates!$B$3:$N$451,2,FALSE),H18,H19),"")),(IFERROR(PRODUCT(VLOOKUP(H17,Rates!$B$3:$N$451,2,FALSE),H18,H19),"")))</f>
        <v/>
      </c>
      <c r="I20" s="26" t="str">
        <f>IF(ISBLANK(H16),(IFERROR(PRODUCT(VLOOKUP(I17,Rates!$B$3:$N$451,2,FALSE),I18,I19),"")),(IFERROR(PRODUCT(VLOOKUP(I17,Rates!$B$3:$N$451,2,FALSE),I18,I19),"")))</f>
        <v/>
      </c>
      <c r="J20" s="26" t="str">
        <f>IF(ISBLANK(I16),(IFERROR(PRODUCT(VLOOKUP(J17,Rates!$B$3:$N$451,2,FALSE),J18,J19),"")),(IFERROR(PRODUCT(VLOOKUP(J17,Rates!$B$3:$N$451,2,FALSE),J18,J19),"")))</f>
        <v/>
      </c>
    </row>
    <row r="21" spans="4:12" x14ac:dyDescent="0.2">
      <c r="D21" s="47" cm="1">
        <f t="array" ref="D21:J21">INDEX(Jan,ndx+1)</f>
        <v>44990</v>
      </c>
      <c r="E21" s="47">
        <v>44991</v>
      </c>
      <c r="F21" s="47">
        <v>44992</v>
      </c>
      <c r="G21" s="47">
        <v>44993</v>
      </c>
      <c r="H21" s="47">
        <v>44994</v>
      </c>
      <c r="I21" s="47">
        <v>44995</v>
      </c>
      <c r="J21" s="47">
        <v>44996</v>
      </c>
    </row>
    <row r="22" spans="4:12" ht="17" thickBot="1" x14ac:dyDescent="0.25">
      <c r="D22" s="2"/>
      <c r="E22" s="2"/>
      <c r="F22" s="2"/>
      <c r="G22" s="2"/>
      <c r="H22" s="2"/>
      <c r="I22" s="2"/>
      <c r="J22" s="2"/>
    </row>
    <row r="23" spans="4:12" ht="18" thickTop="1" thickBot="1" x14ac:dyDescent="0.25">
      <c r="D23" s="70"/>
      <c r="E23" s="70"/>
      <c r="F23" s="70"/>
      <c r="G23" s="70"/>
      <c r="H23" s="70"/>
      <c r="I23" s="70"/>
      <c r="J23" s="70"/>
    </row>
    <row r="24" spans="4:12" ht="17" thickTop="1" x14ac:dyDescent="0.2">
      <c r="D24" s="25" t="str">
        <f>IF(ISBLANK(D23),(IFERROR(VLOOKUP(J16,Rates!$A$2:$N$451,2,FALSE),"")),(IFERROR(VLOOKUP(D23,Rates!$A$2:$N$451,2,FALSE),"")))</f>
        <v/>
      </c>
      <c r="E24" s="25" t="str">
        <f>IF(ISBLANK(E23),(IFERROR(VLOOKUP(D23,Rates!$A$2:$N$451,2,FALSE),"")),(IFERROR(VLOOKUP(E23,Rates!$A$2:$N$451,2,FALSE),"")))</f>
        <v/>
      </c>
      <c r="F24" s="25" t="str">
        <f>IF(ISBLANK(F23),(IFERROR(VLOOKUP(E23,Rates!$A$2:$N$451,2,FALSE),"")),(IFERROR(VLOOKUP(F23,Rates!$A$2:$N$451,2,FALSE),"")))</f>
        <v/>
      </c>
      <c r="G24" s="25" t="str">
        <f>IF(ISBLANK(G23),(IFERROR(VLOOKUP(F23,Rates!$A$2:$N$451,2,FALSE),"")),(IFERROR(VLOOKUP(G23,Rates!$A$2:$N$451,2,FALSE),"")))</f>
        <v/>
      </c>
      <c r="H24" s="25" t="str">
        <f>IF(ISBLANK(H23),(IFERROR(VLOOKUP(G23,Rates!$A$2:$N$451,2,FALSE),"")),(IFERROR(VLOOKUP(H23,Rates!$A$2:$N$451,2,FALSE),"")))</f>
        <v/>
      </c>
      <c r="I24" s="25" t="str">
        <f>IF(ISBLANK(I23),(IFERROR(VLOOKUP(H23,Rates!$A$2:$N$451,2,FALSE),"")),(IFERROR(VLOOKUP(I23,Rates!$A$2:$N$451,2,FALSE),"")))</f>
        <v/>
      </c>
      <c r="J24" s="25" t="str">
        <f>IF(ISBLANK(J23),(IFERROR(VLOOKUP(I23,Rates!$A$2:$N$451,2,FALSE),"")),(IFERROR(VLOOKUP(J23,Rates!$A$2:$N$451,2,FALSE),"")))</f>
        <v/>
      </c>
    </row>
    <row r="25" spans="4:12" ht="1" customHeight="1" x14ac:dyDescent="0.2">
      <c r="D25" s="27">
        <f>IF(ISBLANK(J16),VLOOKUP($L$16,$L$16:$M$17,1,FALSE),"")</f>
        <v>0.75</v>
      </c>
      <c r="E25" s="27">
        <f t="shared" ref="E25:J25" si="3">IF(ISBLANK(D23),VLOOKUP($L$16,$L$16:$M$17,1,FALSE),"")</f>
        <v>0.75</v>
      </c>
      <c r="F25" s="27">
        <f t="shared" si="3"/>
        <v>0.75</v>
      </c>
      <c r="G25" s="27">
        <f t="shared" si="3"/>
        <v>0.75</v>
      </c>
      <c r="H25" s="27">
        <f t="shared" si="3"/>
        <v>0.75</v>
      </c>
      <c r="I25" s="27">
        <f t="shared" si="3"/>
        <v>0.75</v>
      </c>
      <c r="J25" s="27">
        <f t="shared" si="3"/>
        <v>0.75</v>
      </c>
    </row>
    <row r="26" spans="4:12" ht="1" customHeight="1" x14ac:dyDescent="0.2">
      <c r="D26" s="27">
        <f t="shared" ref="D26:J26" si="4">IF(ISBLANK(D23),VLOOKUP($L$16,$L$16:$M$17,1,FALSE),"")</f>
        <v>0.75</v>
      </c>
      <c r="E26" s="27">
        <f t="shared" si="4"/>
        <v>0.75</v>
      </c>
      <c r="F26" s="27">
        <f t="shared" si="4"/>
        <v>0.75</v>
      </c>
      <c r="G26" s="27">
        <f t="shared" si="4"/>
        <v>0.75</v>
      </c>
      <c r="H26" s="27">
        <f t="shared" si="4"/>
        <v>0.75</v>
      </c>
      <c r="I26" s="27">
        <f t="shared" si="4"/>
        <v>0.75</v>
      </c>
      <c r="J26" s="27">
        <f t="shared" si="4"/>
        <v>0.75</v>
      </c>
    </row>
    <row r="27" spans="4:12" x14ac:dyDescent="0.2">
      <c r="D27" s="26" t="str">
        <f>IF(ISBLANK(J16),(IFERROR(PRODUCT(VLOOKUP(D24,Rates!$B$3:$N$451,2,FALSE),D25,D26),"")),(IFERROR(PRODUCT(VLOOKUP(D24,Rates!$B$3:$N$451,2,FALSE),D25,D26),"")))</f>
        <v/>
      </c>
      <c r="E27" s="26" t="str">
        <f>IF(ISBLANK(D23),(IFERROR(PRODUCT(VLOOKUP(E24,Rates!$B$3:$N$451,2,FALSE),E25,E26),"")),(IFERROR(PRODUCT(VLOOKUP(E24,Rates!$B$3:$N$451,2,FALSE),E25,E26),"")))</f>
        <v/>
      </c>
      <c r="F27" s="26" t="str">
        <f>IF(ISBLANK(E23),(IFERROR(PRODUCT(VLOOKUP(F24,Rates!$B$3:$N$451,2,FALSE),F25,F26),"")),(IFERROR(PRODUCT(VLOOKUP(F24,Rates!$B$3:$N$451,2,FALSE),F25,F26),"")))</f>
        <v/>
      </c>
      <c r="G27" s="26" t="str">
        <f>IF(ISBLANK(F23),(IFERROR(PRODUCT(VLOOKUP(G24,Rates!$B$3:$N$451,2,FALSE),G25,G26),"")),(IFERROR(PRODUCT(VLOOKUP(G24,Rates!$B$3:$N$451,2,FALSE),G25,G26),"")))</f>
        <v/>
      </c>
      <c r="H27" s="26" t="str">
        <f>IF(ISBLANK(G23),(IFERROR(PRODUCT(VLOOKUP(H24,Rates!$B$3:$N$451,2,FALSE),H25,H26),"")),(IFERROR(PRODUCT(VLOOKUP(H24,Rates!$B$3:$N$451,2,FALSE),H25,H26),"")))</f>
        <v/>
      </c>
      <c r="I27" s="26" t="str">
        <f>IF(ISBLANK(H23),(IFERROR(PRODUCT(VLOOKUP(I24,Rates!$B$3:$N$451,2,FALSE),I25,I26),"")),(IFERROR(PRODUCT(VLOOKUP(I24,Rates!$B$3:$N$451,2,FALSE),I25,I26),"")))</f>
        <v/>
      </c>
      <c r="J27" s="26" t="str">
        <f>IF(ISBLANK(I23),(IFERROR(PRODUCT(VLOOKUP(J24,Rates!$B$3:$N$451,2,FALSE),J25,J26),"")),(IFERROR(PRODUCT(VLOOKUP(J24,Rates!$B$3:$N$451,2,FALSE),J25,J26),"")))</f>
        <v/>
      </c>
    </row>
    <row r="28" spans="4:12" x14ac:dyDescent="0.2">
      <c r="D28" s="47" cm="1">
        <f t="array" ref="D28:J28">INDEX(Jan,ndx+2)</f>
        <v>44997</v>
      </c>
      <c r="E28" s="47">
        <v>44998</v>
      </c>
      <c r="F28" s="47">
        <v>44999</v>
      </c>
      <c r="G28" s="47">
        <v>45000</v>
      </c>
      <c r="H28" s="47">
        <v>45001</v>
      </c>
      <c r="I28" s="47">
        <v>45002</v>
      </c>
      <c r="J28" s="47">
        <v>45003</v>
      </c>
    </row>
    <row r="29" spans="4:12" ht="17" thickBot="1" x14ac:dyDescent="0.25">
      <c r="D29" s="2"/>
      <c r="E29" s="2"/>
      <c r="F29" s="2"/>
      <c r="G29" s="2"/>
      <c r="H29" s="2"/>
      <c r="I29" s="2"/>
      <c r="J29" s="2"/>
    </row>
    <row r="30" spans="4:12" ht="18" thickTop="1" thickBot="1" x14ac:dyDescent="0.25">
      <c r="D30" s="70"/>
      <c r="E30" s="70"/>
      <c r="F30" s="70"/>
      <c r="G30" s="70"/>
      <c r="H30" s="70"/>
      <c r="I30" s="70"/>
      <c r="J30" s="70"/>
    </row>
    <row r="31" spans="4:12" ht="17" thickTop="1" x14ac:dyDescent="0.2">
      <c r="D31" s="25" t="str">
        <f>IF(ISBLANK(D30),(IFERROR(VLOOKUP(J23,Rates!$A$2:$N$451,2,FALSE),"")),(IFERROR(VLOOKUP(D30,Rates!$A$2:$N$451,2,FALSE),"")))</f>
        <v/>
      </c>
      <c r="E31" s="25" t="str">
        <f>IF(ISBLANK(E30),(IFERROR(VLOOKUP(D30,Rates!$A$2:$N$451,2,FALSE),"")),(IFERROR(VLOOKUP(E30,Rates!$A$2:$N$451,2,FALSE),"")))</f>
        <v/>
      </c>
      <c r="F31" s="25" t="str">
        <f>IF(ISBLANK(F30),(IFERROR(VLOOKUP(E30,Rates!$A$2:$N$451,2,FALSE),"")),(IFERROR(VLOOKUP(F30,Rates!$A$2:$N$451,2,FALSE),"")))</f>
        <v/>
      </c>
      <c r="G31" s="25" t="str">
        <f>IF(ISBLANK(G30),(IFERROR(VLOOKUP(F30,Rates!$A$2:$N$451,2,FALSE),"")),(IFERROR(VLOOKUP(G30,Rates!$A$2:$N$451,2,FALSE),"")))</f>
        <v/>
      </c>
      <c r="H31" s="25" t="str">
        <f>IF(ISBLANK(H30),(IFERROR(VLOOKUP(G30,Rates!$A$2:$N$451,2,FALSE),"")),(IFERROR(VLOOKUP(H30,Rates!$A$2:$N$451,2,FALSE),"")))</f>
        <v/>
      </c>
      <c r="I31" s="25" t="str">
        <f>IF(ISBLANK(I30),(IFERROR(VLOOKUP(H30,Rates!$A$2:$N$451,2,FALSE),"")),(IFERROR(VLOOKUP(I30,Rates!$A$2:$N$451,2,FALSE),"")))</f>
        <v/>
      </c>
      <c r="J31" s="25" t="str">
        <f>IF(ISBLANK(J30),(IFERROR(VLOOKUP(I30,Rates!$A$2:$N$451,2,FALSE),"")),(IFERROR(VLOOKUP(J30,Rates!$A$2:$N$451,2,FALSE),"")))</f>
        <v/>
      </c>
    </row>
    <row r="32" spans="4:12" ht="1" customHeight="1" x14ac:dyDescent="0.2">
      <c r="D32" s="27">
        <f>IF(ISBLANK(J23),VLOOKUP($L$16,$L$16:$M$17,1,FALSE),"")</f>
        <v>0.75</v>
      </c>
      <c r="E32" s="27">
        <f t="shared" ref="E32:J32" si="5">IF(ISBLANK(D30),VLOOKUP($L$16,$L$16:$M$17,1,FALSE),"")</f>
        <v>0.75</v>
      </c>
      <c r="F32" s="27">
        <f t="shared" si="5"/>
        <v>0.75</v>
      </c>
      <c r="G32" s="27">
        <f t="shared" si="5"/>
        <v>0.75</v>
      </c>
      <c r="H32" s="27">
        <f t="shared" si="5"/>
        <v>0.75</v>
      </c>
      <c r="I32" s="27">
        <f t="shared" si="5"/>
        <v>0.75</v>
      </c>
      <c r="J32" s="27">
        <f t="shared" si="5"/>
        <v>0.75</v>
      </c>
    </row>
    <row r="33" spans="4:10" ht="1" customHeight="1" x14ac:dyDescent="0.2">
      <c r="D33" s="27">
        <f t="shared" ref="D33:J33" si="6">IF(ISBLANK(D30),VLOOKUP($L$16,$L$16:$M$17,1,FALSE),"")</f>
        <v>0.75</v>
      </c>
      <c r="E33" s="27">
        <f t="shared" si="6"/>
        <v>0.75</v>
      </c>
      <c r="F33" s="27">
        <f t="shared" si="6"/>
        <v>0.75</v>
      </c>
      <c r="G33" s="27">
        <f t="shared" si="6"/>
        <v>0.75</v>
      </c>
      <c r="H33" s="27">
        <f t="shared" si="6"/>
        <v>0.75</v>
      </c>
      <c r="I33" s="27">
        <f t="shared" si="6"/>
        <v>0.75</v>
      </c>
      <c r="J33" s="27">
        <f t="shared" si="6"/>
        <v>0.75</v>
      </c>
    </row>
    <row r="34" spans="4:10" x14ac:dyDescent="0.2">
      <c r="D34" s="26" t="str">
        <f>IF(ISBLANK(J23),(IFERROR(PRODUCT(VLOOKUP(D31,Rates!$B$3:$N$451,2,FALSE),D32,D33),"")),(IFERROR(PRODUCT(VLOOKUP(D31,Rates!$B$3:$N$451,2,FALSE),D32,D33),"")))</f>
        <v/>
      </c>
      <c r="E34" s="26" t="str">
        <f>IF(ISBLANK(D30),(IFERROR(PRODUCT(VLOOKUP(E31,Rates!$B$3:$N$451,2,FALSE),E32,E33),"")),(IFERROR(PRODUCT(VLOOKUP(E31,Rates!$B$3:$N$451,2,FALSE),E32,E33),"")))</f>
        <v/>
      </c>
      <c r="F34" s="26" t="str">
        <f>IF(ISBLANK(E30),(IFERROR(PRODUCT(VLOOKUP(F31,Rates!$B$3:$N$451,2,FALSE),F32,F33),"")),(IFERROR(PRODUCT(VLOOKUP(F31,Rates!$B$3:$N$451,2,FALSE),F32,F33),"")))</f>
        <v/>
      </c>
      <c r="G34" s="26" t="str">
        <f>IF(ISBLANK(F30),(IFERROR(PRODUCT(VLOOKUP(G31,Rates!$B$3:$N$451,2,FALSE),G32,G33),"")),(IFERROR(PRODUCT(VLOOKUP(G31,Rates!$B$3:$N$451,2,FALSE),G32,G33),"")))</f>
        <v/>
      </c>
      <c r="H34" s="26" t="str">
        <f>IF(ISBLANK(G30),(IFERROR(PRODUCT(VLOOKUP(H31,Rates!$B$3:$N$451,2,FALSE),H32,H33),"")),(IFERROR(PRODUCT(VLOOKUP(H31,Rates!$B$3:$N$451,2,FALSE),H32,H33),"")))</f>
        <v/>
      </c>
      <c r="I34" s="26" t="str">
        <f>IF(ISBLANK(H30),(IFERROR(PRODUCT(VLOOKUP(I31,Rates!$B$3:$N$451,2,FALSE),I32,I33),"")),(IFERROR(PRODUCT(VLOOKUP(I31,Rates!$B$3:$N$451,2,FALSE),I32,I33),"")))</f>
        <v/>
      </c>
      <c r="J34" s="26" t="str">
        <f>IF(ISBLANK(I30),(IFERROR(PRODUCT(VLOOKUP(J31,Rates!$B$3:$N$451,2,FALSE),J32,J33),"")),(IFERROR(PRODUCT(VLOOKUP(J31,Rates!$B$3:$N$451,2,FALSE),J32,J33),"")))</f>
        <v/>
      </c>
    </row>
    <row r="35" spans="4:10" x14ac:dyDescent="0.2">
      <c r="D35" s="47" cm="1">
        <f t="array" ref="D35:J35">INDEX(Jan,ndx+3)</f>
        <v>45004</v>
      </c>
      <c r="E35" s="47">
        <v>45005</v>
      </c>
      <c r="F35" s="47">
        <v>45006</v>
      </c>
      <c r="G35" s="47">
        <v>45007</v>
      </c>
      <c r="H35" s="47">
        <v>45008</v>
      </c>
      <c r="I35" s="47">
        <v>45009</v>
      </c>
      <c r="J35" s="47">
        <v>45010</v>
      </c>
    </row>
    <row r="36" spans="4:10" ht="17" thickBot="1" x14ac:dyDescent="0.25">
      <c r="D36" s="2"/>
      <c r="E36" s="2"/>
      <c r="F36" s="2"/>
      <c r="G36" s="2"/>
      <c r="H36" s="2"/>
      <c r="I36" s="2"/>
      <c r="J36" s="2"/>
    </row>
    <row r="37" spans="4:10" ht="18" thickTop="1" thickBot="1" x14ac:dyDescent="0.25">
      <c r="D37" s="70"/>
      <c r="E37" s="70"/>
      <c r="F37" s="70"/>
      <c r="G37" s="70"/>
      <c r="H37" s="70"/>
      <c r="I37" s="70"/>
      <c r="J37" s="70"/>
    </row>
    <row r="38" spans="4:10" ht="17" thickTop="1" x14ac:dyDescent="0.2">
      <c r="D38" s="25" t="str">
        <f>IF(ISBLANK(D37),(IFERROR(VLOOKUP(J30,Rates!$A$2:$N$451,2,FALSE),"")),(IFERROR(VLOOKUP(D37,Rates!$A$2:$N$451,2,FALSE),"")))</f>
        <v/>
      </c>
      <c r="E38" s="25" t="str">
        <f>IF(ISBLANK(E37),(IFERROR(VLOOKUP(D37,Rates!$A$2:$N$451,2,FALSE),"")),(IFERROR(VLOOKUP(E37,Rates!$A$2:$N$451,2,FALSE),"")))</f>
        <v/>
      </c>
      <c r="F38" s="25" t="str">
        <f>IF(ISBLANK(F37),(IFERROR(VLOOKUP(E37,Rates!$A$2:$N$451,2,FALSE),"")),(IFERROR(VLOOKUP(F37,Rates!$A$2:$N$451,2,FALSE),"")))</f>
        <v/>
      </c>
      <c r="G38" s="25" t="str">
        <f>IF(ISBLANK(G37),(IFERROR(VLOOKUP(F37,Rates!$A$2:$N$451,2,FALSE),"")),(IFERROR(VLOOKUP(G37,Rates!$A$2:$N$451,2,FALSE),"")))</f>
        <v/>
      </c>
      <c r="H38" s="25" t="str">
        <f>IF(ISBLANK(H37),(IFERROR(VLOOKUP(G37,Rates!$A$2:$N$451,2,FALSE),"")),(IFERROR(VLOOKUP(H37,Rates!$A$2:$N$451,2,FALSE),"")))</f>
        <v/>
      </c>
      <c r="I38" s="25" t="str">
        <f>IF(ISBLANK(I37),(IFERROR(VLOOKUP(H37,Rates!$A$2:$N$451,2,FALSE),"")),(IFERROR(VLOOKUP(I37,Rates!$A$2:$N$451,2,FALSE),"")))</f>
        <v/>
      </c>
      <c r="J38" s="25" t="str">
        <f>IF(ISBLANK(J37),(IFERROR(VLOOKUP(I37,Rates!$A$2:$N$451,2,FALSE),"")),(IFERROR(VLOOKUP(J37,Rates!$A$2:$N$451,2,FALSE),"")))</f>
        <v/>
      </c>
    </row>
    <row r="39" spans="4:10" ht="1" customHeight="1" x14ac:dyDescent="0.2">
      <c r="D39" s="27">
        <f>IF(ISBLANK(J30),VLOOKUP($L$16,$L$16:$M$17,1,FALSE),"")</f>
        <v>0.75</v>
      </c>
      <c r="E39" s="27">
        <f t="shared" ref="E39:J39" si="7">IF(ISBLANK(D37),VLOOKUP($L$16,$L$16:$M$17,1,FALSE),"")</f>
        <v>0.75</v>
      </c>
      <c r="F39" s="27">
        <f t="shared" si="7"/>
        <v>0.75</v>
      </c>
      <c r="G39" s="27">
        <f t="shared" si="7"/>
        <v>0.75</v>
      </c>
      <c r="H39" s="27">
        <f t="shared" si="7"/>
        <v>0.75</v>
      </c>
      <c r="I39" s="27">
        <f t="shared" si="7"/>
        <v>0.75</v>
      </c>
      <c r="J39" s="27">
        <f t="shared" si="7"/>
        <v>0.75</v>
      </c>
    </row>
    <row r="40" spans="4:10" ht="1" customHeight="1" x14ac:dyDescent="0.2">
      <c r="D40" s="27">
        <f t="shared" ref="D40:J40" si="8">IF(ISBLANK(D37),VLOOKUP($L$16,$L$16:$M$17,1,FALSE),"")</f>
        <v>0.75</v>
      </c>
      <c r="E40" s="27">
        <f t="shared" si="8"/>
        <v>0.75</v>
      </c>
      <c r="F40" s="27">
        <f t="shared" si="8"/>
        <v>0.75</v>
      </c>
      <c r="G40" s="27">
        <f t="shared" si="8"/>
        <v>0.75</v>
      </c>
      <c r="H40" s="27">
        <f t="shared" si="8"/>
        <v>0.75</v>
      </c>
      <c r="I40" s="27">
        <f t="shared" si="8"/>
        <v>0.75</v>
      </c>
      <c r="J40" s="27">
        <f t="shared" si="8"/>
        <v>0.75</v>
      </c>
    </row>
    <row r="41" spans="4:10" x14ac:dyDescent="0.2">
      <c r="D41" s="26" t="str">
        <f>IF(ISBLANK(J30),(IFERROR(PRODUCT(VLOOKUP(D38,Rates!$B$3:$N$451,2,FALSE),D39,D40),"")),(IFERROR(PRODUCT(VLOOKUP(D38,Rates!$B$3:$N$451,2,FALSE),D39,D40),"")))</f>
        <v/>
      </c>
      <c r="E41" s="26" t="str">
        <f>IF(ISBLANK(D37),(IFERROR(PRODUCT(VLOOKUP(E38,Rates!$B$3:$N$451,2,FALSE),E39,E40),"")),(IFERROR(PRODUCT(VLOOKUP(E38,Rates!$B$3:$N$451,2,FALSE),E39,E40),"")))</f>
        <v/>
      </c>
      <c r="F41" s="26" t="str">
        <f>IF(ISBLANK(E37),(IFERROR(PRODUCT(VLOOKUP(F38,Rates!$B$3:$N$451,2,FALSE),F39,F40),"")),(IFERROR(PRODUCT(VLOOKUP(F38,Rates!$B$3:$N$451,2,FALSE),F39,F40),"")))</f>
        <v/>
      </c>
      <c r="G41" s="26" t="str">
        <f>IF(ISBLANK(F37),(IFERROR(PRODUCT(VLOOKUP(G38,Rates!$B$3:$N$451,2,FALSE),G39,G40),"")),(IFERROR(PRODUCT(VLOOKUP(G38,Rates!$B$3:$N$451,2,FALSE),G39,G40),"")))</f>
        <v/>
      </c>
      <c r="H41" s="26" t="str">
        <f>IF(ISBLANK(G37),(IFERROR(PRODUCT(VLOOKUP(H38,Rates!$B$3:$N$451,2,FALSE),H39,H40),"")),(IFERROR(PRODUCT(VLOOKUP(H38,Rates!$B$3:$N$451,2,FALSE),H39,H40),"")))</f>
        <v/>
      </c>
      <c r="I41" s="26" t="str">
        <f>IF(ISBLANK(H37),(IFERROR(PRODUCT(VLOOKUP(I38,Rates!$B$3:$N$451,2,FALSE),I39,I40),"")),(IFERROR(PRODUCT(VLOOKUP(I38,Rates!$B$3:$N$451,2,FALSE),I39,I40),"")))</f>
        <v/>
      </c>
      <c r="J41" s="26" t="str">
        <f>IF(ISBLANK(I37),(IFERROR(PRODUCT(VLOOKUP(J38,Rates!$B$3:$N$451,2,FALSE),J39,J40),"")),(IFERROR(PRODUCT(VLOOKUP(J38,Rates!$B$3:$N$451,2,FALSE),J39,J40),"")))</f>
        <v/>
      </c>
    </row>
    <row r="42" spans="4:10" x14ac:dyDescent="0.2">
      <c r="D42" s="47" cm="1">
        <f t="array" ref="D42:J42">INDEX(Jan,ndx+4)</f>
        <v>45011</v>
      </c>
      <c r="E42" s="47">
        <v>45012</v>
      </c>
      <c r="F42" s="47">
        <v>45013</v>
      </c>
      <c r="G42" s="47">
        <v>45014</v>
      </c>
      <c r="H42" s="47">
        <v>45015</v>
      </c>
      <c r="I42" s="47">
        <v>45016</v>
      </c>
      <c r="J42" s="47">
        <v>45017</v>
      </c>
    </row>
    <row r="43" spans="4:10" ht="17" thickBot="1" x14ac:dyDescent="0.25">
      <c r="D43" s="2"/>
      <c r="E43" s="2"/>
      <c r="F43" s="2"/>
      <c r="G43" s="2"/>
      <c r="H43" s="2"/>
      <c r="I43" s="2"/>
      <c r="J43" s="2"/>
    </row>
    <row r="44" spans="4:10" ht="18" thickTop="1" thickBot="1" x14ac:dyDescent="0.25">
      <c r="D44" s="70"/>
      <c r="E44" s="70"/>
      <c r="F44" s="70"/>
      <c r="G44" s="70"/>
      <c r="H44" s="70"/>
      <c r="I44" s="71"/>
      <c r="J44" s="41"/>
    </row>
    <row r="45" spans="4:10" ht="17" thickTop="1" x14ac:dyDescent="0.2">
      <c r="D45" s="25" t="str">
        <f>IF(ISBLANK(D44),(IFERROR(VLOOKUP(J37,Rates!$A$2:$N$451,2,FALSE),"")),(IFERROR(VLOOKUP(D44,Rates!$A$2:$N$451,2,FALSE),"")))</f>
        <v/>
      </c>
      <c r="E45" s="25" t="str">
        <f>IF(ISBLANK(E44),(IFERROR(VLOOKUP(D44,Rates!$A$2:$N$451,2,FALSE),"")),(IFERROR(VLOOKUP(E44,Rates!$A$2:$N$451,2,FALSE),"")))</f>
        <v/>
      </c>
      <c r="F45" s="25" t="str">
        <f>IF(ISBLANK(F44),(IFERROR(VLOOKUP(E44,Rates!$A$2:$N$451,2,FALSE),"")),(IFERROR(VLOOKUP(F44,Rates!$A$2:$N$451,2,FALSE),"")))</f>
        <v/>
      </c>
      <c r="G45" s="25" t="str">
        <f>IF(ISBLANK(G44),(IFERROR(VLOOKUP(F44,Rates!$A$2:$N$451,2,FALSE),"")),(IFERROR(VLOOKUP(G44,Rates!$A$2:$N$451,2,FALSE),"")))</f>
        <v/>
      </c>
      <c r="H45" s="25" t="str">
        <f>IF(ISBLANK(H44),(IFERROR(VLOOKUP(G44,Rates!$A$2:$N$451,2,FALSE),"")),(IFERROR(VLOOKUP(H44,Rates!$A$2:$N$451,2,FALSE),"")))</f>
        <v/>
      </c>
      <c r="I45" s="25" t="str">
        <f>IF(ISBLANK(I44),(IFERROR(VLOOKUP(H44,Rates!$A$2:$N$451,2,FALSE),"")),(IFERROR(VLOOKUP(I44,Rates!$A$2:$N$451,2,FALSE),"")))</f>
        <v/>
      </c>
      <c r="J45" s="25" t="str">
        <f>IF(ISBLANK(J44),(IFERROR(VLOOKUP(I44,Rates!$A$2:$N$451,2,FALSE),"")),(IFERROR(VLOOKUP(J44,Rates!$A$2:$N$451,2,FALSE),"")))</f>
        <v/>
      </c>
    </row>
    <row r="46" spans="4:10" ht="1" customHeight="1" x14ac:dyDescent="0.2">
      <c r="D46" s="27">
        <f>IF(ISBLANK(J37),VLOOKUP($L$16,$L$16:$M$17,1,FALSE),"")</f>
        <v>0.75</v>
      </c>
      <c r="E46" s="27">
        <f t="shared" ref="E46:J46" si="9">IF(ISBLANK(D44),VLOOKUP($L$16,$L$16:$M$17,1,FALSE),"")</f>
        <v>0.75</v>
      </c>
      <c r="F46" s="27">
        <f t="shared" si="9"/>
        <v>0.75</v>
      </c>
      <c r="G46" s="27">
        <f t="shared" si="9"/>
        <v>0.75</v>
      </c>
      <c r="H46" s="27">
        <f t="shared" si="9"/>
        <v>0.75</v>
      </c>
      <c r="I46" s="27">
        <f t="shared" si="9"/>
        <v>0.75</v>
      </c>
      <c r="J46" s="27">
        <f t="shared" si="9"/>
        <v>0.75</v>
      </c>
    </row>
    <row r="47" spans="4:10" ht="1" customHeight="1" x14ac:dyDescent="0.2">
      <c r="D47" s="27">
        <f t="shared" ref="D47:J47" si="10">IF(ISBLANK(D44),VLOOKUP($L$16,$L$16:$M$17,1,FALSE),"")</f>
        <v>0.75</v>
      </c>
      <c r="E47" s="27">
        <f t="shared" si="10"/>
        <v>0.75</v>
      </c>
      <c r="F47" s="27">
        <f t="shared" si="10"/>
        <v>0.75</v>
      </c>
      <c r="G47" s="27">
        <f t="shared" si="10"/>
        <v>0.75</v>
      </c>
      <c r="H47" s="27">
        <f t="shared" si="10"/>
        <v>0.75</v>
      </c>
      <c r="I47" s="27">
        <f t="shared" si="10"/>
        <v>0.75</v>
      </c>
      <c r="J47" s="27">
        <f t="shared" si="10"/>
        <v>0.75</v>
      </c>
    </row>
    <row r="48" spans="4:10" x14ac:dyDescent="0.2">
      <c r="D48" s="26" t="str">
        <f>IF(ISBLANK(J37),(IFERROR(PRODUCT(VLOOKUP(D45,Rates!$B$3:$N$451,2,FALSE),D46,D47),"")),(IFERROR(PRODUCT(VLOOKUP(D45,Rates!$B$3:$N$451,2,FALSE),D46,D47),"")))</f>
        <v/>
      </c>
      <c r="E48" s="26" t="str">
        <f>IF(ISBLANK(D44),(IFERROR(PRODUCT(VLOOKUP(E45,Rates!$B$3:$N$451,2,FALSE),E46,E47),"")),(IFERROR(PRODUCT(VLOOKUP(E45,Rates!$B$3:$N$451,2,FALSE),E46,E47),"")))</f>
        <v/>
      </c>
      <c r="F48" s="26" t="str">
        <f>IF(ISBLANK(E44),(IFERROR(PRODUCT(VLOOKUP(F45,Rates!$B$3:$N$451,2,FALSE),F46,F47),"")),(IFERROR(PRODUCT(VLOOKUP(F45,Rates!$B$3:$N$451,2,FALSE),F46,F47),"")))</f>
        <v/>
      </c>
      <c r="G48" s="26" t="str">
        <f>IF(ISBLANK(F44),(IFERROR(PRODUCT(VLOOKUP(G45,Rates!$B$3:$N$451,2,FALSE),G46,G47),"")),(IFERROR(PRODUCT(VLOOKUP(G45,Rates!$B$3:$N$451,2,FALSE),G46,G47),"")))</f>
        <v/>
      </c>
      <c r="H48" s="26" t="str">
        <f>IF(ISBLANK(G44),(IFERROR(PRODUCT(VLOOKUP(H45,Rates!$B$3:$N$451,2,FALSE),H46,H47),"")),(IFERROR(PRODUCT(VLOOKUP(H45,Rates!$B$3:$N$451,2,FALSE),H46,H47),"")))</f>
        <v/>
      </c>
      <c r="I48" s="26" t="str">
        <f>IF(ISBLANK(H44),(IFERROR(PRODUCT(VLOOKUP(I45,Rates!$B$3:$N$451,2,FALSE),I46,I47),"")),(IFERROR(PRODUCT(VLOOKUP(I45,Rates!$B$3:$N$451,2,FALSE),I46,I47),"")))</f>
        <v/>
      </c>
      <c r="J48" s="26"/>
    </row>
    <row r="49" spans="9:10" x14ac:dyDescent="0.2">
      <c r="I49" s="86" t="s">
        <v>767</v>
      </c>
      <c r="J49" s="86"/>
    </row>
  </sheetData>
  <sheetProtection algorithmName="SHA-512" hashValue="5aW8XuYfTRI3YM3MKGFlcqgO8HO6UbeUl9mXRPpcyDZTS5FuNu3gobuUqlvkQj5Mij1Ez0c3F3TBjaBNHZyFMg==" saltValue="l3oSnhS61EornPEc9OMNQA==" spinCount="100000" sheet="1" objects="1" scenarios="1" selectLockedCells="1"/>
  <mergeCells count="5">
    <mergeCell ref="I2:I3"/>
    <mergeCell ref="J2:J3"/>
    <mergeCell ref="D3:D4"/>
    <mergeCell ref="D5:J6"/>
    <mergeCell ref="I49:J49"/>
  </mergeCells>
  <conditionalFormatting sqref="G16:J16 D23:J23 D30:J30 D37:J37 D44:I44">
    <cfRule type="notContainsBlanks" dxfId="9" priority="1">
      <formula>LEN(TRIM(D16))&gt;0</formula>
    </cfRule>
  </conditionalFormatting>
  <pageMargins left="0.7" right="0.7" top="0.75" bottom="0.75" header="0.3" footer="0.3"/>
  <pageSetup orientation="portrait" horizontalDpi="0" verticalDpi="0"/>
  <drawing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614BB08-3862-3644-BA80-E4E78ED2A7B9}">
  <dimension ref="D2:L56"/>
  <sheetViews>
    <sheetView showGridLines="0" showRowColHeaders="0" topLeftCell="B1" zoomScale="110" zoomScaleNormal="110" workbookViewId="0">
      <selection activeCell="J16" sqref="J16"/>
    </sheetView>
  </sheetViews>
  <sheetFormatPr baseColWidth="10" defaultRowHeight="16" x14ac:dyDescent="0.2"/>
  <cols>
    <col min="1" max="3" width="10.83203125" style="1"/>
    <col min="4" max="10" width="24.33203125" style="1" customWidth="1"/>
    <col min="11" max="16384" width="10.83203125" style="1"/>
  </cols>
  <sheetData>
    <row r="2" spans="4:12" ht="11" customHeight="1" x14ac:dyDescent="0.2">
      <c r="I2" s="81" t="s">
        <v>2</v>
      </c>
      <c r="J2" s="82">
        <f>SUM(J20,D27:J27,D34:J34,D41:J41,D48:J48,D55)</f>
        <v>0</v>
      </c>
    </row>
    <row r="3" spans="4:12" ht="21" customHeight="1" x14ac:dyDescent="0.2">
      <c r="D3" s="84">
        <v>2023</v>
      </c>
      <c r="E3" s="6" t="s">
        <v>1</v>
      </c>
      <c r="I3" s="81"/>
      <c r="J3" s="83"/>
    </row>
    <row r="4" spans="4:12" ht="8" customHeight="1" x14ac:dyDescent="0.2">
      <c r="D4" s="84"/>
      <c r="J4" s="7"/>
    </row>
    <row r="5" spans="4:12" ht="3" customHeight="1" x14ac:dyDescent="0.2">
      <c r="D5" s="85" t="s">
        <v>799</v>
      </c>
      <c r="E5" s="85"/>
      <c r="F5" s="85"/>
      <c r="G5" s="85"/>
      <c r="H5" s="85"/>
      <c r="I5" s="85"/>
      <c r="J5" s="85"/>
    </row>
    <row r="6" spans="4:12" ht="17" thickBot="1" x14ac:dyDescent="0.25">
      <c r="D6" s="85"/>
      <c r="E6" s="85"/>
      <c r="F6" s="85"/>
      <c r="G6" s="85"/>
      <c r="H6" s="85"/>
      <c r="I6" s="85"/>
      <c r="J6" s="85"/>
    </row>
    <row r="7" spans="4:12" x14ac:dyDescent="0.2">
      <c r="D7" s="9" cm="1">
        <f t="array" ref="D7:J13">Jan</f>
        <v>45011</v>
      </c>
      <c r="E7" s="10">
        <v>45012</v>
      </c>
      <c r="F7" s="10">
        <v>45013</v>
      </c>
      <c r="G7" s="10">
        <v>45014</v>
      </c>
      <c r="H7" s="10">
        <v>45015</v>
      </c>
      <c r="I7" s="10">
        <v>45016</v>
      </c>
      <c r="J7" s="11">
        <v>45017</v>
      </c>
    </row>
    <row r="8" spans="4:12" ht="1" customHeight="1" x14ac:dyDescent="0.2">
      <c r="D8" s="12">
        <v>45018</v>
      </c>
      <c r="E8" s="8">
        <v>45019</v>
      </c>
      <c r="F8" s="8">
        <v>45020</v>
      </c>
      <c r="G8" s="8">
        <v>45021</v>
      </c>
      <c r="H8" s="8">
        <v>45022</v>
      </c>
      <c r="I8" s="8">
        <v>45023</v>
      </c>
      <c r="J8" s="13">
        <v>45024</v>
      </c>
    </row>
    <row r="9" spans="4:12" ht="1" customHeight="1" x14ac:dyDescent="0.2">
      <c r="D9" s="12">
        <v>45025</v>
      </c>
      <c r="E9" s="8">
        <v>45026</v>
      </c>
      <c r="F9" s="8">
        <v>45027</v>
      </c>
      <c r="G9" s="8">
        <v>45028</v>
      </c>
      <c r="H9" s="8">
        <v>45029</v>
      </c>
      <c r="I9" s="8">
        <v>45030</v>
      </c>
      <c r="J9" s="13">
        <v>45031</v>
      </c>
    </row>
    <row r="10" spans="4:12" ht="1" customHeight="1" x14ac:dyDescent="0.2">
      <c r="D10" s="12">
        <v>45032</v>
      </c>
      <c r="E10" s="8">
        <v>45033</v>
      </c>
      <c r="F10" s="8">
        <v>45034</v>
      </c>
      <c r="G10" s="8">
        <v>45035</v>
      </c>
      <c r="H10" s="8">
        <v>45036</v>
      </c>
      <c r="I10" s="8">
        <v>45037</v>
      </c>
      <c r="J10" s="13">
        <v>45038</v>
      </c>
    </row>
    <row r="11" spans="4:12" ht="1" customHeight="1" x14ac:dyDescent="0.2">
      <c r="D11" s="12">
        <v>45039</v>
      </c>
      <c r="E11" s="8">
        <v>45040</v>
      </c>
      <c r="F11" s="8">
        <v>45041</v>
      </c>
      <c r="G11" s="8">
        <v>45042</v>
      </c>
      <c r="H11" s="8">
        <v>45043</v>
      </c>
      <c r="I11" s="8">
        <v>45044</v>
      </c>
      <c r="J11" s="13">
        <v>45045</v>
      </c>
    </row>
    <row r="12" spans="4:12" ht="1" customHeight="1" x14ac:dyDescent="0.2">
      <c r="D12" s="12">
        <v>45046</v>
      </c>
      <c r="E12" s="8">
        <v>45047</v>
      </c>
      <c r="F12" s="8">
        <v>45048</v>
      </c>
      <c r="G12" s="8">
        <v>45049</v>
      </c>
      <c r="H12" s="8">
        <v>45050</v>
      </c>
      <c r="I12" s="8">
        <v>45051</v>
      </c>
      <c r="J12" s="13">
        <v>45052</v>
      </c>
    </row>
    <row r="13" spans="4:12" ht="1" customHeight="1" thickBot="1" x14ac:dyDescent="0.25">
      <c r="D13" s="14">
        <v>45053</v>
      </c>
      <c r="E13" s="15">
        <v>45054</v>
      </c>
      <c r="F13" s="15">
        <v>45055</v>
      </c>
      <c r="G13" s="15">
        <v>45056</v>
      </c>
      <c r="H13" s="15">
        <v>45057</v>
      </c>
      <c r="I13" s="15">
        <v>45058</v>
      </c>
      <c r="J13" s="16">
        <v>45059</v>
      </c>
    </row>
    <row r="14" spans="4:12" x14ac:dyDescent="0.2">
      <c r="D14" s="47" cm="1">
        <f t="array" ref="D14:J14">INDEX(Jan,ndx+0)</f>
        <v>45011</v>
      </c>
      <c r="E14" s="47">
        <v>45012</v>
      </c>
      <c r="F14" s="47">
        <v>45013</v>
      </c>
      <c r="G14" s="47">
        <v>45014</v>
      </c>
      <c r="H14" s="47">
        <v>45015</v>
      </c>
      <c r="I14" s="47">
        <v>45016</v>
      </c>
      <c r="J14" s="47">
        <v>45017</v>
      </c>
    </row>
    <row r="15" spans="4:12" ht="17" thickBot="1" x14ac:dyDescent="0.25">
      <c r="D15" s="2"/>
      <c r="E15" s="2"/>
      <c r="F15" s="2"/>
      <c r="G15" s="2"/>
      <c r="H15" s="2"/>
      <c r="I15" s="2"/>
      <c r="J15" s="2"/>
      <c r="L15" s="6"/>
    </row>
    <row r="16" spans="4:12" ht="18" thickTop="1" thickBot="1" x14ac:dyDescent="0.25">
      <c r="D16" s="45"/>
      <c r="E16" s="45"/>
      <c r="F16" s="45"/>
      <c r="G16" s="45"/>
      <c r="H16" s="45"/>
      <c r="I16" s="46"/>
      <c r="J16" s="72"/>
      <c r="L16" s="6">
        <v>0.75</v>
      </c>
    </row>
    <row r="17" spans="4:12" ht="16" customHeight="1" thickTop="1" x14ac:dyDescent="0.2">
      <c r="D17" s="25" t="str">
        <f>IF(ISBLANK(D16),(IFERROR(VLOOKUP(C16,Rates!$A$2:$N$451,2,FALSE),"")),(IFERROR(VLOOKUP(D16,Rates!$A$2:$N$451,2,FALSE),"")))</f>
        <v/>
      </c>
      <c r="E17" s="25" t="str">
        <f>IF(ISBLANK(E16),(IFERROR(VLOOKUP(D16,Rates!$A$2:$N$451,2,FALSE),"")),(IFERROR(VLOOKUP(E16,Rates!$A$2:$N$451,2,FALSE),"")))</f>
        <v/>
      </c>
      <c r="F17" s="25" t="str">
        <f>IF(ISBLANK(F16),(IFERROR(VLOOKUP(E16,Rates!$A$2:$N$451,2,FALSE),"")),(IFERROR(VLOOKUP(F16,Rates!$A$2:$N$451,2,FALSE),"")))</f>
        <v/>
      </c>
      <c r="G17" s="25" t="str">
        <f>IF(ISBLANK(G16),(IFERROR(VLOOKUP(F16,Rates!$A$2:$N$451,2,FALSE),"")),(IFERROR(VLOOKUP(G16,Rates!$A$2:$N$451,2,FALSE),"")))</f>
        <v/>
      </c>
      <c r="H17" s="25" t="str">
        <f>IF(ISBLANK(H16),(IFERROR(VLOOKUP(G16,Rates!$A$2:$N$451,2,FALSE),"")),(IFERROR(VLOOKUP(H16,Rates!$A$2:$N$451,2,FALSE),"")))</f>
        <v/>
      </c>
      <c r="I17" s="25" t="str">
        <f>IF(ISBLANK(I16),(IFERROR(VLOOKUP(H16,Rates!$A$2:$N$451,2,FALSE),"")),(IFERROR(VLOOKUP(I16,Rates!$A$2:$N$451,2,FALSE),"")))</f>
        <v/>
      </c>
      <c r="J17" s="25" t="str">
        <f>IF(ISBLANK(J16),(IFERROR(VLOOKUP(I16,Rates!$A$2:$N$451,2,FALSE),"")),(IFERROR(VLOOKUP(J16,Rates!$A$2:$N$451,2,FALSE),"")))</f>
        <v/>
      </c>
      <c r="L17" s="6"/>
    </row>
    <row r="18" spans="4:12" ht="1" customHeight="1" x14ac:dyDescent="0.2">
      <c r="D18" s="27">
        <f>IF(MAR!J44=0,VLOOKUP($L$16,$L$16:$M$17,1,FALSE),"")</f>
        <v>0.75</v>
      </c>
      <c r="E18" s="27">
        <f t="shared" ref="E18:H18" si="0">IF(D16=0,VLOOKUP($L$16,$L$16:$M$17,1,FALSE),"")</f>
        <v>0.75</v>
      </c>
      <c r="F18" s="27">
        <f t="shared" si="0"/>
        <v>0.75</v>
      </c>
      <c r="G18" s="27">
        <f t="shared" si="0"/>
        <v>0.75</v>
      </c>
      <c r="H18" s="27">
        <f t="shared" si="0"/>
        <v>0.75</v>
      </c>
      <c r="I18" s="27">
        <f>IF(H16=0,VLOOKUP($L$16,$L$16:$M$17,1,FALSE),"")</f>
        <v>0.75</v>
      </c>
      <c r="J18" s="27">
        <f>IF(I16=0,VLOOKUP($L$16,$L$16:$M$17,1,FALSE),"")</f>
        <v>0.75</v>
      </c>
      <c r="K18" s="4"/>
    </row>
    <row r="19" spans="4:12" ht="1" customHeight="1" x14ac:dyDescent="0.2">
      <c r="D19" s="27">
        <f t="shared" ref="D19:I19" si="1">IF(ISBLANK(D16),VLOOKUP($L$16,$L$16:$M$17,1,FALSE),"")</f>
        <v>0.75</v>
      </c>
      <c r="E19" s="27">
        <f t="shared" si="1"/>
        <v>0.75</v>
      </c>
      <c r="F19" s="27">
        <f t="shared" si="1"/>
        <v>0.75</v>
      </c>
      <c r="G19" s="27">
        <f t="shared" si="1"/>
        <v>0.75</v>
      </c>
      <c r="H19" s="27">
        <f t="shared" si="1"/>
        <v>0.75</v>
      </c>
      <c r="I19" s="27">
        <f t="shared" si="1"/>
        <v>0.75</v>
      </c>
      <c r="J19" s="27">
        <f>IF(ISBLANK(J16),VLOOKUP($L$16,$L$16:$M$17,1,FALSE),"")</f>
        <v>0.75</v>
      </c>
    </row>
    <row r="20" spans="4:12" x14ac:dyDescent="0.2">
      <c r="D20" s="26"/>
      <c r="E20" s="26"/>
      <c r="F20" s="26"/>
      <c r="G20" s="26"/>
      <c r="H20" s="26"/>
      <c r="I20" s="26"/>
      <c r="J20" s="26" t="str">
        <f>IF(ISBLANK(I16),(IFERROR(PRODUCT(VLOOKUP(J17,Rates!$B$3:$N$451,2,FALSE),J18,J19),"")),(IFERROR(PRODUCT(VLOOKUP(J17,Rates!$B$3:$N$451,2,FALSE),J18,J19),"")))</f>
        <v/>
      </c>
    </row>
    <row r="21" spans="4:12" x14ac:dyDescent="0.2">
      <c r="D21" s="47" cm="1">
        <f t="array" ref="D21:J21">INDEX(Jan,ndx+1)</f>
        <v>45018</v>
      </c>
      <c r="E21" s="47">
        <v>45019</v>
      </c>
      <c r="F21" s="47">
        <v>45020</v>
      </c>
      <c r="G21" s="47">
        <v>45021</v>
      </c>
      <c r="H21" s="47">
        <v>45022</v>
      </c>
      <c r="I21" s="47">
        <v>45023</v>
      </c>
      <c r="J21" s="47">
        <v>45024</v>
      </c>
    </row>
    <row r="22" spans="4:12" ht="17" thickBot="1" x14ac:dyDescent="0.25">
      <c r="D22" s="2"/>
      <c r="E22" s="2"/>
      <c r="F22" s="2"/>
      <c r="G22" s="2"/>
      <c r="H22" s="2"/>
      <c r="I22" s="2"/>
      <c r="J22" s="2"/>
    </row>
    <row r="23" spans="4:12" ht="18" thickTop="1" thickBot="1" x14ac:dyDescent="0.25">
      <c r="D23" s="70"/>
      <c r="E23" s="70"/>
      <c r="F23" s="70"/>
      <c r="G23" s="70"/>
      <c r="H23" s="70"/>
      <c r="I23" s="70"/>
      <c r="J23" s="70"/>
    </row>
    <row r="24" spans="4:12" ht="17" thickTop="1" x14ac:dyDescent="0.2">
      <c r="D24" s="25" t="str">
        <f>IF(ISBLANK(D23),(IFERROR(VLOOKUP(J16,Rates!$A$2:$N$451,2,FALSE),"")),(IFERROR(VLOOKUP(D23,Rates!$A$2:$N$451,2,FALSE),"")))</f>
        <v/>
      </c>
      <c r="E24" s="25" t="str">
        <f>IF(ISBLANK(E23),(IFERROR(VLOOKUP(D23,Rates!$A$2:$N$451,2,FALSE),"")),(IFERROR(VLOOKUP(E23,Rates!$A$2:$N$451,2,FALSE),"")))</f>
        <v/>
      </c>
      <c r="F24" s="25" t="str">
        <f>IF(ISBLANK(F23),(IFERROR(VLOOKUP(E23,Rates!$A$2:$N$451,2,FALSE),"")),(IFERROR(VLOOKUP(F23,Rates!$A$2:$N$451,2,FALSE),"")))</f>
        <v/>
      </c>
      <c r="G24" s="25" t="str">
        <f>IF(ISBLANK(G23),(IFERROR(VLOOKUP(F23,Rates!$A$2:$N$451,2,FALSE),"")),(IFERROR(VLOOKUP(G23,Rates!$A$2:$N$451,2,FALSE),"")))</f>
        <v/>
      </c>
      <c r="H24" s="25" t="str">
        <f>IF(ISBLANK(H23),(IFERROR(VLOOKUP(G23,Rates!$A$2:$N$451,2,FALSE),"")),(IFERROR(VLOOKUP(H23,Rates!$A$2:$N$451,2,FALSE),"")))</f>
        <v/>
      </c>
      <c r="I24" s="25" t="str">
        <f>IF(ISBLANK(I23),(IFERROR(VLOOKUP(H23,Rates!$A$2:$N$451,2,FALSE),"")),(IFERROR(VLOOKUP(I23,Rates!$A$2:$N$451,2,FALSE),"")))</f>
        <v/>
      </c>
      <c r="J24" s="25" t="str">
        <f>IF(ISBLANK(J23),(IFERROR(VLOOKUP(I23,Rates!$A$2:$N$451,2,FALSE),"")),(IFERROR(VLOOKUP(J23,Rates!$A$2:$N$451,2,FALSE),"")))</f>
        <v/>
      </c>
    </row>
    <row r="25" spans="4:12" ht="1" customHeight="1" x14ac:dyDescent="0.2">
      <c r="D25" s="27">
        <f>IF(ISBLANK(J16),VLOOKUP($L$16,$L$16:$M$17,1,FALSE),"")</f>
        <v>0.75</v>
      </c>
      <c r="E25" s="27">
        <f t="shared" ref="E25:J25" si="2">IF(ISBLANK(D23),VLOOKUP($L$16,$L$16:$M$17,1,FALSE),"")</f>
        <v>0.75</v>
      </c>
      <c r="F25" s="27">
        <f t="shared" si="2"/>
        <v>0.75</v>
      </c>
      <c r="G25" s="27">
        <f t="shared" si="2"/>
        <v>0.75</v>
      </c>
      <c r="H25" s="27">
        <f t="shared" si="2"/>
        <v>0.75</v>
      </c>
      <c r="I25" s="27">
        <f t="shared" si="2"/>
        <v>0.75</v>
      </c>
      <c r="J25" s="27">
        <f t="shared" si="2"/>
        <v>0.75</v>
      </c>
    </row>
    <row r="26" spans="4:12" ht="1" customHeight="1" x14ac:dyDescent="0.2">
      <c r="D26" s="27">
        <f t="shared" ref="D26:J26" si="3">IF(ISBLANK(D23),VLOOKUP($L$16,$L$16:$M$17,1,FALSE),"")</f>
        <v>0.75</v>
      </c>
      <c r="E26" s="27">
        <f t="shared" si="3"/>
        <v>0.75</v>
      </c>
      <c r="F26" s="27">
        <f t="shared" si="3"/>
        <v>0.75</v>
      </c>
      <c r="G26" s="27">
        <f t="shared" si="3"/>
        <v>0.75</v>
      </c>
      <c r="H26" s="27">
        <f t="shared" si="3"/>
        <v>0.75</v>
      </c>
      <c r="I26" s="27">
        <f t="shared" si="3"/>
        <v>0.75</v>
      </c>
      <c r="J26" s="27">
        <f t="shared" si="3"/>
        <v>0.75</v>
      </c>
    </row>
    <row r="27" spans="4:12" x14ac:dyDescent="0.2">
      <c r="D27" s="26" t="str">
        <f>IF(ISBLANK(J16),(IFERROR(PRODUCT(VLOOKUP(D24,Rates!$B$3:$N$451,2,FALSE),D25,D26),"")),(IFERROR(PRODUCT(VLOOKUP(D24,Rates!$B$3:$N$451,2,FALSE),D25,D26),"")))</f>
        <v/>
      </c>
      <c r="E27" s="26" t="str">
        <f>IF(ISBLANK(D23),(IFERROR(PRODUCT(VLOOKUP(E24,Rates!$B$3:$N$451,2,FALSE),E25,E26),"")),(IFERROR(PRODUCT(VLOOKUP(E24,Rates!$B$3:$N$451,2,FALSE),E25,E26),"")))</f>
        <v/>
      </c>
      <c r="F27" s="26" t="str">
        <f>IF(ISBLANK(E23),(IFERROR(PRODUCT(VLOOKUP(F24,Rates!$B$3:$N$451,2,FALSE),F25,F26),"")),(IFERROR(PRODUCT(VLOOKUP(F24,Rates!$B$3:$N$451,2,FALSE),F25,F26),"")))</f>
        <v/>
      </c>
      <c r="G27" s="26" t="str">
        <f>IF(ISBLANK(F23),(IFERROR(PRODUCT(VLOOKUP(G24,Rates!$B$3:$N$451,2,FALSE),G25,G26),"")),(IFERROR(PRODUCT(VLOOKUP(G24,Rates!$B$3:$N$451,2,FALSE),G25,G26),"")))</f>
        <v/>
      </c>
      <c r="H27" s="26" t="str">
        <f>IF(ISBLANK(G23),(IFERROR(PRODUCT(VLOOKUP(H24,Rates!$B$3:$N$451,2,FALSE),H25,H26),"")),(IFERROR(PRODUCT(VLOOKUP(H24,Rates!$B$3:$N$451,2,FALSE),H25,H26),"")))</f>
        <v/>
      </c>
      <c r="I27" s="26" t="str">
        <f>IF(ISBLANK(H23),(IFERROR(PRODUCT(VLOOKUP(I24,Rates!$B$3:$N$451,2,FALSE),I25,I26),"")),(IFERROR(PRODUCT(VLOOKUP(I24,Rates!$B$3:$N$451,2,FALSE),I25,I26),"")))</f>
        <v/>
      </c>
      <c r="J27" s="26" t="str">
        <f>IF(ISBLANK(I23),(IFERROR(PRODUCT(VLOOKUP(J24,Rates!$B$3:$N$451,2,FALSE),J25,J26),"")),(IFERROR(PRODUCT(VLOOKUP(J24,Rates!$B$3:$N$451,2,FALSE),J25,J26),"")))</f>
        <v/>
      </c>
    </row>
    <row r="28" spans="4:12" x14ac:dyDescent="0.2">
      <c r="D28" s="47" cm="1">
        <f t="array" ref="D28:J28">INDEX(Jan,ndx+2)</f>
        <v>45025</v>
      </c>
      <c r="E28" s="47">
        <v>45026</v>
      </c>
      <c r="F28" s="47">
        <v>45027</v>
      </c>
      <c r="G28" s="47">
        <v>45028</v>
      </c>
      <c r="H28" s="47">
        <v>45029</v>
      </c>
      <c r="I28" s="47">
        <v>45030</v>
      </c>
      <c r="J28" s="47">
        <v>45031</v>
      </c>
    </row>
    <row r="29" spans="4:12" ht="17" thickBot="1" x14ac:dyDescent="0.25">
      <c r="D29" s="2"/>
      <c r="E29" s="2"/>
      <c r="F29" s="2"/>
      <c r="G29" s="2"/>
      <c r="H29" s="2"/>
      <c r="I29" s="2"/>
      <c r="J29" s="2"/>
    </row>
    <row r="30" spans="4:12" ht="18" thickTop="1" thickBot="1" x14ac:dyDescent="0.25">
      <c r="D30" s="70"/>
      <c r="E30" s="70"/>
      <c r="F30" s="70"/>
      <c r="G30" s="70"/>
      <c r="H30" s="70"/>
      <c r="I30" s="70"/>
      <c r="J30" s="70"/>
    </row>
    <row r="31" spans="4:12" ht="17" thickTop="1" x14ac:dyDescent="0.2">
      <c r="D31" s="25" t="str">
        <f>IF(ISBLANK(D30),(IFERROR(VLOOKUP(J23,Rates!$A$2:$N$451,2,FALSE),"")),(IFERROR(VLOOKUP(D30,Rates!$A$2:$N$451,2,FALSE),"")))</f>
        <v/>
      </c>
      <c r="E31" s="25" t="str">
        <f>IF(ISBLANK(E30),(IFERROR(VLOOKUP(D30,Rates!$A$2:$N$451,2,FALSE),"")),(IFERROR(VLOOKUP(E30,Rates!$A$2:$N$451,2,FALSE),"")))</f>
        <v/>
      </c>
      <c r="F31" s="25" t="str">
        <f>IF(ISBLANK(F30),(IFERROR(VLOOKUP(E30,Rates!$A$2:$N$451,2,FALSE),"")),(IFERROR(VLOOKUP(F30,Rates!$A$2:$N$451,2,FALSE),"")))</f>
        <v/>
      </c>
      <c r="G31" s="25" t="str">
        <f>IF(ISBLANK(G30),(IFERROR(VLOOKUP(F30,Rates!$A$2:$N$451,2,FALSE),"")),(IFERROR(VLOOKUP(G30,Rates!$A$2:$N$451,2,FALSE),"")))</f>
        <v/>
      </c>
      <c r="H31" s="25" t="str">
        <f>IF(ISBLANK(H30),(IFERROR(VLOOKUP(G30,Rates!$A$2:$N$451,2,FALSE),"")),(IFERROR(VLOOKUP(H30,Rates!$A$2:$N$451,2,FALSE),"")))</f>
        <v/>
      </c>
      <c r="I31" s="25" t="str">
        <f>IF(ISBLANK(I30),(IFERROR(VLOOKUP(H30,Rates!$A$2:$N$451,2,FALSE),"")),(IFERROR(VLOOKUP(I30,Rates!$A$2:$N$451,2,FALSE),"")))</f>
        <v/>
      </c>
      <c r="J31" s="25" t="str">
        <f>IF(ISBLANK(J30),(IFERROR(VLOOKUP(I30,Rates!$A$2:$N$451,2,FALSE),"")),(IFERROR(VLOOKUP(J30,Rates!$A$2:$N$451,2,FALSE),"")))</f>
        <v/>
      </c>
    </row>
    <row r="32" spans="4:12" ht="1" customHeight="1" x14ac:dyDescent="0.2">
      <c r="D32" s="27">
        <f>IF(ISBLANK(J23),VLOOKUP($L$16,$L$16:$M$17,1,FALSE),"")</f>
        <v>0.75</v>
      </c>
      <c r="E32" s="27">
        <f t="shared" ref="E32:J32" si="4">IF(ISBLANK(D30),VLOOKUP($L$16,$L$16:$M$17,1,FALSE),"")</f>
        <v>0.75</v>
      </c>
      <c r="F32" s="27">
        <f t="shared" si="4"/>
        <v>0.75</v>
      </c>
      <c r="G32" s="27">
        <f t="shared" si="4"/>
        <v>0.75</v>
      </c>
      <c r="H32" s="27">
        <f t="shared" si="4"/>
        <v>0.75</v>
      </c>
      <c r="I32" s="27">
        <f t="shared" si="4"/>
        <v>0.75</v>
      </c>
      <c r="J32" s="27">
        <f t="shared" si="4"/>
        <v>0.75</v>
      </c>
    </row>
    <row r="33" spans="4:10" ht="1" customHeight="1" x14ac:dyDescent="0.2">
      <c r="D33" s="27">
        <f t="shared" ref="D33:J33" si="5">IF(ISBLANK(D30),VLOOKUP($L$16,$L$16:$M$17,1,FALSE),"")</f>
        <v>0.75</v>
      </c>
      <c r="E33" s="27">
        <f t="shared" si="5"/>
        <v>0.75</v>
      </c>
      <c r="F33" s="27">
        <f t="shared" si="5"/>
        <v>0.75</v>
      </c>
      <c r="G33" s="27">
        <f t="shared" si="5"/>
        <v>0.75</v>
      </c>
      <c r="H33" s="27">
        <f t="shared" si="5"/>
        <v>0.75</v>
      </c>
      <c r="I33" s="27">
        <f t="shared" si="5"/>
        <v>0.75</v>
      </c>
      <c r="J33" s="27">
        <f t="shared" si="5"/>
        <v>0.75</v>
      </c>
    </row>
    <row r="34" spans="4:10" x14ac:dyDescent="0.2">
      <c r="D34" s="26" t="str">
        <f>IF(ISBLANK(J23),(IFERROR(PRODUCT(VLOOKUP(D31,Rates!$B$3:$N$451,2,FALSE),D32,D33),"")),(IFERROR(PRODUCT(VLOOKUP(D31,Rates!$B$3:$N$451,2,FALSE),D32,D33),"")))</f>
        <v/>
      </c>
      <c r="E34" s="26" t="str">
        <f>IF(ISBLANK(D30),(IFERROR(PRODUCT(VLOOKUP(E31,Rates!$B$3:$N$451,2,FALSE),E32,E33),"")),(IFERROR(PRODUCT(VLOOKUP(E31,Rates!$B$3:$N$451,2,FALSE),E32,E33),"")))</f>
        <v/>
      </c>
      <c r="F34" s="26" t="str">
        <f>IF(ISBLANK(E30),(IFERROR(PRODUCT(VLOOKUP(F31,Rates!$B$3:$N$451,2,FALSE),F32,F33),"")),(IFERROR(PRODUCT(VLOOKUP(F31,Rates!$B$3:$N$451,2,FALSE),F32,F33),"")))</f>
        <v/>
      </c>
      <c r="G34" s="26" t="str">
        <f>IF(ISBLANK(F30),(IFERROR(PRODUCT(VLOOKUP(G31,Rates!$B$3:$N$451,2,FALSE),G32,G33),"")),(IFERROR(PRODUCT(VLOOKUP(G31,Rates!$B$3:$N$451,2,FALSE),G32,G33),"")))</f>
        <v/>
      </c>
      <c r="H34" s="26" t="str">
        <f>IF(ISBLANK(G30),(IFERROR(PRODUCT(VLOOKUP(H31,Rates!$B$3:$N$451,2,FALSE),H32,H33),"")),(IFERROR(PRODUCT(VLOOKUP(H31,Rates!$B$3:$N$451,2,FALSE),H32,H33),"")))</f>
        <v/>
      </c>
      <c r="I34" s="26" t="str">
        <f>IF(ISBLANK(H30),(IFERROR(PRODUCT(VLOOKUP(I31,Rates!$B$3:$N$451,2,FALSE),I32,I33),"")),(IFERROR(PRODUCT(VLOOKUP(I31,Rates!$B$3:$N$451,2,FALSE),I32,I33),"")))</f>
        <v/>
      </c>
      <c r="J34" s="26" t="str">
        <f>IF(ISBLANK(I30),(IFERROR(PRODUCT(VLOOKUP(J31,Rates!$B$3:$N$451,2,FALSE),J32,J33),"")),(IFERROR(PRODUCT(VLOOKUP(J31,Rates!$B$3:$N$451,2,FALSE),J32,J33),"")))</f>
        <v/>
      </c>
    </row>
    <row r="35" spans="4:10" x14ac:dyDescent="0.2">
      <c r="D35" s="47" cm="1">
        <f t="array" ref="D35:J35">INDEX(Jan,ndx+3)</f>
        <v>45032</v>
      </c>
      <c r="E35" s="47">
        <v>45033</v>
      </c>
      <c r="F35" s="47">
        <v>45034</v>
      </c>
      <c r="G35" s="47">
        <v>45035</v>
      </c>
      <c r="H35" s="47">
        <v>45036</v>
      </c>
      <c r="I35" s="47">
        <v>45037</v>
      </c>
      <c r="J35" s="47">
        <v>45038</v>
      </c>
    </row>
    <row r="36" spans="4:10" ht="17" thickBot="1" x14ac:dyDescent="0.25">
      <c r="D36" s="2"/>
      <c r="E36" s="2"/>
      <c r="F36" s="2"/>
      <c r="G36" s="2"/>
      <c r="H36" s="2"/>
      <c r="I36" s="2"/>
      <c r="J36" s="2"/>
    </row>
    <row r="37" spans="4:10" ht="18" thickTop="1" thickBot="1" x14ac:dyDescent="0.25">
      <c r="D37" s="70"/>
      <c r="E37" s="70"/>
      <c r="F37" s="70"/>
      <c r="G37" s="70"/>
      <c r="H37" s="70"/>
      <c r="I37" s="70"/>
      <c r="J37" s="70"/>
    </row>
    <row r="38" spans="4:10" ht="17" thickTop="1" x14ac:dyDescent="0.2">
      <c r="D38" s="25" t="str">
        <f>IF(ISBLANK(D37),(IFERROR(VLOOKUP(J30,Rates!$A$2:$N$451,2,FALSE),"")),(IFERROR(VLOOKUP(D37,Rates!$A$2:$N$451,2,FALSE),"")))</f>
        <v/>
      </c>
      <c r="E38" s="25" t="str">
        <f>IF(ISBLANK(E37),(IFERROR(VLOOKUP(D37,Rates!$A$2:$N$451,2,FALSE),"")),(IFERROR(VLOOKUP(E37,Rates!$A$2:$N$451,2,FALSE),"")))</f>
        <v/>
      </c>
      <c r="F38" s="25" t="str">
        <f>IF(ISBLANK(F37),(IFERROR(VLOOKUP(E37,Rates!$A$2:$N$451,2,FALSE),"")),(IFERROR(VLOOKUP(F37,Rates!$A$2:$N$451,2,FALSE),"")))</f>
        <v/>
      </c>
      <c r="G38" s="25" t="str">
        <f>IF(ISBLANK(G37),(IFERROR(VLOOKUP(F37,Rates!$A$2:$N$451,2,FALSE),"")),(IFERROR(VLOOKUP(G37,Rates!$A$2:$N$451,2,FALSE),"")))</f>
        <v/>
      </c>
      <c r="H38" s="25" t="str">
        <f>IF(ISBLANK(H37),(IFERROR(VLOOKUP(G37,Rates!$A$2:$N$451,2,FALSE),"")),(IFERROR(VLOOKUP(H37,Rates!$A$2:$N$451,2,FALSE),"")))</f>
        <v/>
      </c>
      <c r="I38" s="25" t="str">
        <f>IF(ISBLANK(I37),(IFERROR(VLOOKUP(H37,Rates!$A$2:$N$451,2,FALSE),"")),(IFERROR(VLOOKUP(I37,Rates!$A$2:$N$451,2,FALSE),"")))</f>
        <v/>
      </c>
      <c r="J38" s="25" t="str">
        <f>IF(ISBLANK(J37),(IFERROR(VLOOKUP(I37,Rates!$A$2:$N$451,2,FALSE),"")),(IFERROR(VLOOKUP(J37,Rates!$A$2:$N$451,2,FALSE),"")))</f>
        <v/>
      </c>
    </row>
    <row r="39" spans="4:10" ht="1" customHeight="1" x14ac:dyDescent="0.2">
      <c r="D39" s="27">
        <f>IF(ISBLANK(J30),VLOOKUP($L$16,$L$16:$M$17,1,FALSE),"")</f>
        <v>0.75</v>
      </c>
      <c r="E39" s="27">
        <f t="shared" ref="E39:J39" si="6">IF(ISBLANK(D37),VLOOKUP($L$16,$L$16:$M$17,1,FALSE),"")</f>
        <v>0.75</v>
      </c>
      <c r="F39" s="27">
        <f t="shared" si="6"/>
        <v>0.75</v>
      </c>
      <c r="G39" s="27">
        <f t="shared" si="6"/>
        <v>0.75</v>
      </c>
      <c r="H39" s="27">
        <f t="shared" si="6"/>
        <v>0.75</v>
      </c>
      <c r="I39" s="27">
        <f t="shared" si="6"/>
        <v>0.75</v>
      </c>
      <c r="J39" s="27">
        <f t="shared" si="6"/>
        <v>0.75</v>
      </c>
    </row>
    <row r="40" spans="4:10" ht="1" customHeight="1" x14ac:dyDescent="0.2">
      <c r="D40" s="27">
        <f t="shared" ref="D40:J40" si="7">IF(ISBLANK(D37),VLOOKUP($L$16,$L$16:$M$17,1,FALSE),"")</f>
        <v>0.75</v>
      </c>
      <c r="E40" s="27">
        <f t="shared" si="7"/>
        <v>0.75</v>
      </c>
      <c r="F40" s="27">
        <f t="shared" si="7"/>
        <v>0.75</v>
      </c>
      <c r="G40" s="27">
        <f t="shared" si="7"/>
        <v>0.75</v>
      </c>
      <c r="H40" s="27">
        <f t="shared" si="7"/>
        <v>0.75</v>
      </c>
      <c r="I40" s="27">
        <f t="shared" si="7"/>
        <v>0.75</v>
      </c>
      <c r="J40" s="27">
        <f t="shared" si="7"/>
        <v>0.75</v>
      </c>
    </row>
    <row r="41" spans="4:10" x14ac:dyDescent="0.2">
      <c r="D41" s="26" t="str">
        <f>IF(ISBLANK(J30),(IFERROR(PRODUCT(VLOOKUP(D38,Rates!$B$3:$N$451,2,FALSE),D39,D40),"")),(IFERROR(PRODUCT(VLOOKUP(D38,Rates!$B$3:$N$451,2,FALSE),D39,D40),"")))</f>
        <v/>
      </c>
      <c r="E41" s="26" t="str">
        <f>IF(ISBLANK(D37),(IFERROR(PRODUCT(VLOOKUP(E38,Rates!$B$3:$N$451,2,FALSE),E39,E40),"")),(IFERROR(PRODUCT(VLOOKUP(E38,Rates!$B$3:$N$451,2,FALSE),E39,E40),"")))</f>
        <v/>
      </c>
      <c r="F41" s="26" t="str">
        <f>IF(ISBLANK(E37),(IFERROR(PRODUCT(VLOOKUP(F38,Rates!$B$3:$N$451,2,FALSE),F39,F40),"")),(IFERROR(PRODUCT(VLOOKUP(F38,Rates!$B$3:$N$451,2,FALSE),F39,F40),"")))</f>
        <v/>
      </c>
      <c r="G41" s="26" t="str">
        <f>IF(ISBLANK(F37),(IFERROR(PRODUCT(VLOOKUP(G38,Rates!$B$3:$N$451,2,FALSE),G39,G40),"")),(IFERROR(PRODUCT(VLOOKUP(G38,Rates!$B$3:$N$451,2,FALSE),G39,G40),"")))</f>
        <v/>
      </c>
      <c r="H41" s="26" t="str">
        <f>IF(ISBLANK(G37),(IFERROR(PRODUCT(VLOOKUP(H38,Rates!$B$3:$N$451,2,FALSE),H39,H40),"")),(IFERROR(PRODUCT(VLOOKUP(H38,Rates!$B$3:$N$451,2,FALSE),H39,H40),"")))</f>
        <v/>
      </c>
      <c r="I41" s="26" t="str">
        <f>IF(ISBLANK(H37),(IFERROR(PRODUCT(VLOOKUP(I38,Rates!$B$3:$N$451,2,FALSE),I39,I40),"")),(IFERROR(PRODUCT(VLOOKUP(I38,Rates!$B$3:$N$451,2,FALSE),I39,I40),"")))</f>
        <v/>
      </c>
      <c r="J41" s="26" t="str">
        <f>IF(ISBLANK(I37),(IFERROR(PRODUCT(VLOOKUP(J38,Rates!$B$3:$N$451,2,FALSE),J39,J40),"")),(IFERROR(PRODUCT(VLOOKUP(J38,Rates!$B$3:$N$451,2,FALSE),J39,J40),"")))</f>
        <v/>
      </c>
    </row>
    <row r="42" spans="4:10" x14ac:dyDescent="0.2">
      <c r="D42" s="47" cm="1">
        <f t="array" ref="D42:J42">INDEX(Jan,ndx+4)</f>
        <v>45039</v>
      </c>
      <c r="E42" s="47">
        <v>45040</v>
      </c>
      <c r="F42" s="47">
        <v>45041</v>
      </c>
      <c r="G42" s="47">
        <v>45042</v>
      </c>
      <c r="H42" s="47">
        <v>45043</v>
      </c>
      <c r="I42" s="47">
        <v>45044</v>
      </c>
      <c r="J42" s="47">
        <v>45045</v>
      </c>
    </row>
    <row r="43" spans="4:10" ht="17" thickBot="1" x14ac:dyDescent="0.25">
      <c r="D43" s="2"/>
      <c r="E43" s="2"/>
      <c r="F43" s="2"/>
      <c r="G43" s="2"/>
      <c r="H43" s="2"/>
      <c r="I43" s="2"/>
      <c r="J43" s="2"/>
    </row>
    <row r="44" spans="4:10" ht="18" thickTop="1" thickBot="1" x14ac:dyDescent="0.25">
      <c r="D44" s="70"/>
      <c r="E44" s="70"/>
      <c r="F44" s="70"/>
      <c r="G44" s="70"/>
      <c r="H44" s="70"/>
      <c r="I44" s="70"/>
      <c r="J44" s="70"/>
    </row>
    <row r="45" spans="4:10" ht="17" thickTop="1" x14ac:dyDescent="0.2">
      <c r="D45" s="25" t="str">
        <f>IF(ISBLANK(D44),(IFERROR(VLOOKUP(J37,Rates!$A$2:$N$451,2,FALSE),"")),(IFERROR(VLOOKUP(D44,Rates!$A$2:$N$451,2,FALSE),"")))</f>
        <v/>
      </c>
      <c r="E45" s="25" t="str">
        <f>IF(ISBLANK(E44),(IFERROR(VLOOKUP(D44,Rates!$A$2:$N$451,2,FALSE),"")),(IFERROR(VLOOKUP(E44,Rates!$A$2:$N$451,2,FALSE),"")))</f>
        <v/>
      </c>
      <c r="F45" s="25" t="str">
        <f>IF(ISBLANK(F44),(IFERROR(VLOOKUP(E44,Rates!$A$2:$N$451,2,FALSE),"")),(IFERROR(VLOOKUP(F44,Rates!$A$2:$N$451,2,FALSE),"")))</f>
        <v/>
      </c>
      <c r="G45" s="25" t="str">
        <f>IF(ISBLANK(G44),(IFERROR(VLOOKUP(F44,Rates!$A$2:$N$451,2,FALSE),"")),(IFERROR(VLOOKUP(G44,Rates!$A$2:$N$451,2,FALSE),"")))</f>
        <v/>
      </c>
      <c r="H45" s="25" t="str">
        <f>IF(ISBLANK(H44),(IFERROR(VLOOKUP(G44,Rates!$A$2:$N$451,2,FALSE),"")),(IFERROR(VLOOKUP(H44,Rates!$A$2:$N$451,2,FALSE),"")))</f>
        <v/>
      </c>
      <c r="I45" s="25" t="str">
        <f>IF(ISBLANK(I44),(IFERROR(VLOOKUP(H44,Rates!$A$2:$N$451,2,FALSE),"")),(IFERROR(VLOOKUP(I44,Rates!$A$2:$N$451,2,FALSE),"")))</f>
        <v/>
      </c>
      <c r="J45" s="25"/>
    </row>
    <row r="46" spans="4:10" ht="1" customHeight="1" x14ac:dyDescent="0.2">
      <c r="D46" s="27">
        <f>IF(ISBLANK(J37),VLOOKUP($L$16,$L$16:$M$17,1,FALSE),"")</f>
        <v>0.75</v>
      </c>
      <c r="E46" s="27">
        <f t="shared" ref="E46:J46" si="8">IF(ISBLANK(D44),VLOOKUP($L$16,$L$16:$M$17,1,FALSE),"")</f>
        <v>0.75</v>
      </c>
      <c r="F46" s="27">
        <f t="shared" si="8"/>
        <v>0.75</v>
      </c>
      <c r="G46" s="27">
        <f t="shared" si="8"/>
        <v>0.75</v>
      </c>
      <c r="H46" s="27">
        <f t="shared" si="8"/>
        <v>0.75</v>
      </c>
      <c r="I46" s="27">
        <f t="shared" si="8"/>
        <v>0.75</v>
      </c>
      <c r="J46" s="27">
        <f t="shared" si="8"/>
        <v>0.75</v>
      </c>
    </row>
    <row r="47" spans="4:10" ht="1" customHeight="1" x14ac:dyDescent="0.2">
      <c r="D47" s="27">
        <f t="shared" ref="D47:J47" si="9">IF(ISBLANK(D44),VLOOKUP($L$16,$L$16:$M$17,1,FALSE),"")</f>
        <v>0.75</v>
      </c>
      <c r="E47" s="27">
        <f t="shared" si="9"/>
        <v>0.75</v>
      </c>
      <c r="F47" s="27">
        <f t="shared" si="9"/>
        <v>0.75</v>
      </c>
      <c r="G47" s="27">
        <f t="shared" si="9"/>
        <v>0.75</v>
      </c>
      <c r="H47" s="27">
        <f t="shared" si="9"/>
        <v>0.75</v>
      </c>
      <c r="I47" s="27">
        <f t="shared" si="9"/>
        <v>0.75</v>
      </c>
      <c r="J47" s="27">
        <f t="shared" si="9"/>
        <v>0.75</v>
      </c>
    </row>
    <row r="48" spans="4:10" x14ac:dyDescent="0.2">
      <c r="D48" s="26" t="str">
        <f>IF(ISBLANK(J37),(IFERROR(PRODUCT(VLOOKUP(D45,Rates!$B$3:$N$451,2,FALSE),D46,D47),"")),(IFERROR(PRODUCT(VLOOKUP(D45,Rates!$B$3:$N$451,2,FALSE),D46,D47),"")))</f>
        <v/>
      </c>
      <c r="E48" s="26" t="str">
        <f>IF(ISBLANK(D44),(IFERROR(PRODUCT(VLOOKUP(E45,Rates!$B$3:$N$451,2,FALSE),E46,E47),"")),(IFERROR(PRODUCT(VLOOKUP(E45,Rates!$B$3:$N$451,2,FALSE),E46,E47),"")))</f>
        <v/>
      </c>
      <c r="F48" s="26" t="str">
        <f>IF(ISBLANK(E44),(IFERROR(PRODUCT(VLOOKUP(F45,Rates!$B$3:$N$451,2,FALSE),F46,F47),"")),(IFERROR(PRODUCT(VLOOKUP(F45,Rates!$B$3:$N$451,2,FALSE),F46,F47),"")))</f>
        <v/>
      </c>
      <c r="G48" s="26" t="str">
        <f>IF(ISBLANK(F44),(IFERROR(PRODUCT(VLOOKUP(G45,Rates!$B$3:$N$451,2,FALSE),G46,G47),"")),(IFERROR(PRODUCT(VLOOKUP(G45,Rates!$B$3:$N$451,2,FALSE),G46,G47),"")))</f>
        <v/>
      </c>
      <c r="H48" s="26" t="str">
        <f>IF(ISBLANK(G44),(IFERROR(PRODUCT(VLOOKUP(H45,Rates!$B$3:$N$451,2,FALSE),H46,H47),"")),(IFERROR(PRODUCT(VLOOKUP(H45,Rates!$B$3:$N$451,2,FALSE),H46,H47),"")))</f>
        <v/>
      </c>
      <c r="I48" s="26" t="str">
        <f>IF(ISBLANK(H44),(IFERROR(PRODUCT(VLOOKUP(I45,Rates!$B$3:$N$451,2,FALSE),I46,I47),"")),(IFERROR(PRODUCT(VLOOKUP(I45,Rates!$B$3:$N$451,2,FALSE),I46,I47),"")))</f>
        <v/>
      </c>
      <c r="J48" s="26" t="str">
        <f>IF(ISBLANK(I44),(IFERROR(PRODUCT(VLOOKUP(J45,Rates!$B$3:$N$451,2,FALSE),J46,J47),"")),(IFERROR(PRODUCT(VLOOKUP(J45,Rates!$B$3:$N$451,2,FALSE),J46,J47),"")))</f>
        <v/>
      </c>
    </row>
    <row r="49" spans="4:10" x14ac:dyDescent="0.2">
      <c r="D49" s="47" cm="1">
        <f t="array" ref="D49:J49">INDEX(Jan,ndx+5)</f>
        <v>45046</v>
      </c>
      <c r="E49" s="47">
        <v>45047</v>
      </c>
      <c r="F49" s="47">
        <v>45048</v>
      </c>
      <c r="G49" s="47">
        <v>45049</v>
      </c>
      <c r="H49" s="47">
        <v>45050</v>
      </c>
      <c r="I49" s="47">
        <v>45051</v>
      </c>
      <c r="J49" s="47">
        <v>45052</v>
      </c>
    </row>
    <row r="50" spans="4:10" ht="17" thickBot="1" x14ac:dyDescent="0.25">
      <c r="D50" s="2"/>
      <c r="E50" s="2"/>
      <c r="F50" s="2"/>
      <c r="G50" s="2"/>
      <c r="H50" s="2"/>
      <c r="I50" s="2"/>
      <c r="J50" s="2"/>
    </row>
    <row r="51" spans="4:10" ht="18" thickTop="1" thickBot="1" x14ac:dyDescent="0.25">
      <c r="D51" s="71"/>
      <c r="E51" s="45"/>
      <c r="F51" s="45"/>
      <c r="G51" s="45"/>
      <c r="H51" s="45"/>
      <c r="I51" s="45"/>
      <c r="J51" s="41"/>
    </row>
    <row r="52" spans="4:10" ht="16" customHeight="1" thickTop="1" x14ac:dyDescent="0.2">
      <c r="D52" s="25" t="str">
        <f>IF(ISBLANK(D51),(IFERROR(VLOOKUP(J44,Rates!$A$2:$N$451,2,FALSE),"")),(IFERROR(VLOOKUP(D51,Rates!$A$2:$N$451,2,FALSE),"")))</f>
        <v/>
      </c>
      <c r="E52" s="25" t="str">
        <f>IF(ISBLANK(E51),(IFERROR(VLOOKUP(D51,Rates!$A$2:$N$451,2,FALSE),"")),(IFERROR(VLOOKUP(E51,Rates!$A$2:$N$451,2,FALSE),"")))</f>
        <v/>
      </c>
      <c r="F52" s="25"/>
      <c r="G52" s="25"/>
      <c r="H52" s="25"/>
      <c r="I52" s="25"/>
      <c r="J52" s="25"/>
    </row>
    <row r="53" spans="4:10" ht="1" customHeight="1" x14ac:dyDescent="0.2">
      <c r="D53" s="27">
        <f>IF(ISBLANK(J44),VLOOKUP($L$16,$L$16:$M$17,1,FALSE),"")</f>
        <v>0.75</v>
      </c>
      <c r="E53" s="27">
        <f t="shared" ref="E53:J53" si="10">IF(ISBLANK(D51),VLOOKUP($L$16,$L$16:$M$17,1,FALSE),"")</f>
        <v>0.75</v>
      </c>
      <c r="F53" s="27">
        <f t="shared" si="10"/>
        <v>0.75</v>
      </c>
      <c r="G53" s="27">
        <f t="shared" si="10"/>
        <v>0.75</v>
      </c>
      <c r="H53" s="27">
        <f t="shared" si="10"/>
        <v>0.75</v>
      </c>
      <c r="I53" s="27">
        <f t="shared" si="10"/>
        <v>0.75</v>
      </c>
      <c r="J53" s="27">
        <f t="shared" si="10"/>
        <v>0.75</v>
      </c>
    </row>
    <row r="54" spans="4:10" ht="1" customHeight="1" x14ac:dyDescent="0.2">
      <c r="D54" s="27">
        <f t="shared" ref="D54:J54" si="11">IF(ISBLANK(D51),VLOOKUP($L$16,$L$16:$M$17,1,FALSE),"")</f>
        <v>0.75</v>
      </c>
      <c r="E54" s="27">
        <f t="shared" si="11"/>
        <v>0.75</v>
      </c>
      <c r="F54" s="27">
        <f t="shared" si="11"/>
        <v>0.75</v>
      </c>
      <c r="G54" s="27">
        <f t="shared" si="11"/>
        <v>0.75</v>
      </c>
      <c r="H54" s="27">
        <f t="shared" si="11"/>
        <v>0.75</v>
      </c>
      <c r="I54" s="27">
        <f t="shared" si="11"/>
        <v>0.75</v>
      </c>
      <c r="J54" s="27">
        <f t="shared" si="11"/>
        <v>0.75</v>
      </c>
    </row>
    <row r="55" spans="4:10" x14ac:dyDescent="0.2">
      <c r="D55" s="26" t="str">
        <f>IF(ISBLANK(J44),(IFERROR(PRODUCT(VLOOKUP(D52,Rates!$B$3:$N$451,2,FALSE),D53,D54),"")),(IFERROR(PRODUCT(VLOOKUP(D52,Rates!$B$3:$N$451,2,FALSE),D53,D54),"")))</f>
        <v/>
      </c>
      <c r="E55" s="26"/>
      <c r="F55" s="26"/>
      <c r="G55" s="26"/>
      <c r="H55" s="26"/>
      <c r="I55" s="26"/>
      <c r="J55" s="26"/>
    </row>
    <row r="56" spans="4:10" x14ac:dyDescent="0.2">
      <c r="I56" s="86" t="s">
        <v>767</v>
      </c>
      <c r="J56" s="86"/>
    </row>
  </sheetData>
  <sheetProtection algorithmName="SHA-512" hashValue="mbBG3Kc5NpKwey6z8L/LPTSkkwa+od65mTL+w4hgKvhyHAqduS4Rb8zMsTBKKwrVb7www/j8M9FRCswu2SKv1A==" saltValue="qurdVCGj7j0L1ciHt2oJZQ==" spinCount="100000" sheet="1" objects="1" scenarios="1" selectLockedCells="1"/>
  <mergeCells count="5">
    <mergeCell ref="I2:I3"/>
    <mergeCell ref="J2:J3"/>
    <mergeCell ref="D3:D4"/>
    <mergeCell ref="D5:J6"/>
    <mergeCell ref="I56:J56"/>
  </mergeCells>
  <conditionalFormatting sqref="J16 D23:J23 D30:J30 D37:J37 D44:J44 D51">
    <cfRule type="notContainsBlanks" dxfId="8" priority="1">
      <formula>LEN(TRIM(D16))&gt;0</formula>
    </cfRule>
  </conditionalFormatting>
  <pageMargins left="0.7" right="0.7" top="0.75" bottom="0.75" header="0.3" footer="0.3"/>
  <pageSetup orientation="portrait" horizontalDpi="0" verticalDpi="0"/>
  <drawing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9326C43-81D8-FA4F-A3CF-08F4418F727E}">
  <dimension ref="D2:L49"/>
  <sheetViews>
    <sheetView showGridLines="0" showRowColHeaders="0" topLeftCell="B1" zoomScale="120" zoomScaleNormal="120" workbookViewId="0">
      <selection activeCell="E16" sqref="E16"/>
    </sheetView>
  </sheetViews>
  <sheetFormatPr baseColWidth="10" defaultRowHeight="16" x14ac:dyDescent="0.2"/>
  <cols>
    <col min="1" max="3" width="10.83203125" style="1"/>
    <col min="4" max="10" width="24.33203125" style="1" customWidth="1"/>
    <col min="11" max="16384" width="10.83203125" style="1"/>
  </cols>
  <sheetData>
    <row r="2" spans="4:12" ht="11" customHeight="1" x14ac:dyDescent="0.2">
      <c r="I2" s="81" t="s">
        <v>2</v>
      </c>
      <c r="J2" s="82">
        <f>SUM(E20:J20,D27:J27,D34:J34,D41:J41,D48:G48)</f>
        <v>0</v>
      </c>
    </row>
    <row r="3" spans="4:12" ht="21" customHeight="1" x14ac:dyDescent="0.2">
      <c r="D3" s="84">
        <v>2023</v>
      </c>
      <c r="E3" s="6" t="s">
        <v>1</v>
      </c>
      <c r="I3" s="81"/>
      <c r="J3" s="83"/>
    </row>
    <row r="4" spans="4:12" ht="8" customHeight="1" x14ac:dyDescent="0.2">
      <c r="D4" s="84"/>
      <c r="J4" s="7"/>
    </row>
    <row r="5" spans="4:12" ht="3" customHeight="1" x14ac:dyDescent="0.2">
      <c r="D5" s="85" t="s">
        <v>9</v>
      </c>
      <c r="E5" s="85"/>
      <c r="F5" s="85"/>
      <c r="G5" s="85"/>
      <c r="H5" s="85"/>
      <c r="I5" s="85"/>
      <c r="J5" s="85"/>
    </row>
    <row r="6" spans="4:12" ht="17" thickBot="1" x14ac:dyDescent="0.25">
      <c r="D6" s="85"/>
      <c r="E6" s="85"/>
      <c r="F6" s="85"/>
      <c r="G6" s="85"/>
      <c r="H6" s="85"/>
      <c r="I6" s="85"/>
      <c r="J6" s="85"/>
    </row>
    <row r="7" spans="4:12" x14ac:dyDescent="0.2">
      <c r="D7" s="9" cm="1">
        <f t="array" ref="D7:J13">Jan</f>
        <v>45046</v>
      </c>
      <c r="E7" s="10">
        <v>45047</v>
      </c>
      <c r="F7" s="10">
        <v>45048</v>
      </c>
      <c r="G7" s="10">
        <v>45049</v>
      </c>
      <c r="H7" s="10">
        <v>45050</v>
      </c>
      <c r="I7" s="10">
        <v>45051</v>
      </c>
      <c r="J7" s="11">
        <v>45052</v>
      </c>
    </row>
    <row r="8" spans="4:12" ht="1" customHeight="1" x14ac:dyDescent="0.2">
      <c r="D8" s="12">
        <v>45053</v>
      </c>
      <c r="E8" s="8">
        <v>45054</v>
      </c>
      <c r="F8" s="8">
        <v>45055</v>
      </c>
      <c r="G8" s="8">
        <v>45056</v>
      </c>
      <c r="H8" s="8">
        <v>45057</v>
      </c>
      <c r="I8" s="8">
        <v>45058</v>
      </c>
      <c r="J8" s="13">
        <v>45059</v>
      </c>
    </row>
    <row r="9" spans="4:12" ht="1" customHeight="1" x14ac:dyDescent="0.2">
      <c r="D9" s="12">
        <v>45060</v>
      </c>
      <c r="E9" s="8">
        <v>45061</v>
      </c>
      <c r="F9" s="8">
        <v>45062</v>
      </c>
      <c r="G9" s="8">
        <v>45063</v>
      </c>
      <c r="H9" s="8">
        <v>45064</v>
      </c>
      <c r="I9" s="8">
        <v>45065</v>
      </c>
      <c r="J9" s="13">
        <v>45066</v>
      </c>
    </row>
    <row r="10" spans="4:12" ht="1" customHeight="1" x14ac:dyDescent="0.2">
      <c r="D10" s="12">
        <v>45067</v>
      </c>
      <c r="E10" s="8">
        <v>45068</v>
      </c>
      <c r="F10" s="8">
        <v>45069</v>
      </c>
      <c r="G10" s="8">
        <v>45070</v>
      </c>
      <c r="H10" s="8">
        <v>45071</v>
      </c>
      <c r="I10" s="8">
        <v>45072</v>
      </c>
      <c r="J10" s="13">
        <v>45073</v>
      </c>
    </row>
    <row r="11" spans="4:12" ht="1" customHeight="1" x14ac:dyDescent="0.2">
      <c r="D11" s="12">
        <v>45074</v>
      </c>
      <c r="E11" s="8">
        <v>45075</v>
      </c>
      <c r="F11" s="8">
        <v>45076</v>
      </c>
      <c r="G11" s="8">
        <v>45077</v>
      </c>
      <c r="H11" s="8">
        <v>45078</v>
      </c>
      <c r="I11" s="8">
        <v>45079</v>
      </c>
      <c r="J11" s="13">
        <v>45080</v>
      </c>
    </row>
    <row r="12" spans="4:12" ht="1" customHeight="1" x14ac:dyDescent="0.2">
      <c r="D12" s="12">
        <v>45081</v>
      </c>
      <c r="E12" s="8">
        <v>45082</v>
      </c>
      <c r="F12" s="8">
        <v>45083</v>
      </c>
      <c r="G12" s="8">
        <v>45084</v>
      </c>
      <c r="H12" s="8">
        <v>45085</v>
      </c>
      <c r="I12" s="8">
        <v>45086</v>
      </c>
      <c r="J12" s="13">
        <v>45087</v>
      </c>
    </row>
    <row r="13" spans="4:12" ht="1" customHeight="1" thickBot="1" x14ac:dyDescent="0.25">
      <c r="D13" s="14">
        <v>45088</v>
      </c>
      <c r="E13" s="15">
        <v>45089</v>
      </c>
      <c r="F13" s="15">
        <v>45090</v>
      </c>
      <c r="G13" s="15">
        <v>45091</v>
      </c>
      <c r="H13" s="15">
        <v>45092</v>
      </c>
      <c r="I13" s="15">
        <v>45093</v>
      </c>
      <c r="J13" s="16">
        <v>45094</v>
      </c>
    </row>
    <row r="14" spans="4:12" x14ac:dyDescent="0.2">
      <c r="D14" s="47" cm="1">
        <f t="array" ref="D14:J14">INDEX(Jan,ndx+0)</f>
        <v>45046</v>
      </c>
      <c r="E14" s="47">
        <v>45047</v>
      </c>
      <c r="F14" s="47">
        <v>45048</v>
      </c>
      <c r="G14" s="47">
        <v>45049</v>
      </c>
      <c r="H14" s="47">
        <v>45050</v>
      </c>
      <c r="I14" s="47">
        <v>45051</v>
      </c>
      <c r="J14" s="47">
        <v>45052</v>
      </c>
    </row>
    <row r="15" spans="4:12" ht="17" thickBot="1" x14ac:dyDescent="0.25">
      <c r="D15" s="2"/>
      <c r="E15" s="2"/>
      <c r="F15" s="2"/>
      <c r="G15" s="2"/>
      <c r="H15" s="2"/>
      <c r="I15" s="2"/>
      <c r="J15" s="2"/>
      <c r="L15" s="6"/>
    </row>
    <row r="16" spans="4:12" ht="18" thickTop="1" thickBot="1" x14ac:dyDescent="0.25">
      <c r="D16" s="46">
        <f>APR!D51</f>
        <v>0</v>
      </c>
      <c r="E16" s="72"/>
      <c r="F16" s="70"/>
      <c r="G16" s="70"/>
      <c r="H16" s="70"/>
      <c r="I16" s="70"/>
      <c r="J16" s="70"/>
      <c r="L16" s="6">
        <v>0.75</v>
      </c>
    </row>
    <row r="17" spans="4:12" ht="17" thickTop="1" x14ac:dyDescent="0.2">
      <c r="D17" s="25" t="str">
        <f>IF(ISBLANK(D16),(IFERROR(VLOOKUP(C16,Rates!$A$2:$N$451,2,FALSE),"")),(IFERROR(VLOOKUP(D16,Rates!$A$2:$N$451,2,FALSE),"")))</f>
        <v/>
      </c>
      <c r="E17" s="25" t="str">
        <f>IF(ISBLANK(E16),(IFERROR(VLOOKUP(D16,Rates!$A$2:$N$451,2,FALSE),"")),(IFERROR(VLOOKUP(E16,Rates!$A$2:$N$451,2,FALSE),"")))</f>
        <v/>
      </c>
      <c r="F17" s="25" t="str">
        <f>IF(ISBLANK(F16),(IFERROR(VLOOKUP(E16,Rates!$A$2:$N$451,2,FALSE),"")),(IFERROR(VLOOKUP(F16,Rates!$A$2:$N$451,2,FALSE),"")))</f>
        <v/>
      </c>
      <c r="G17" s="25" t="str">
        <f>IF(ISBLANK(G16),(IFERROR(VLOOKUP(F16,Rates!$A$2:$N$451,2,FALSE),"")),(IFERROR(VLOOKUP(G16,Rates!$A$2:$N$451,2,FALSE),"")))</f>
        <v/>
      </c>
      <c r="H17" s="25" t="str">
        <f>IF(ISBLANK(H16),(IFERROR(VLOOKUP(G16,Rates!$A$2:$N$451,2,FALSE),"")),(IFERROR(VLOOKUP(H16,Rates!$A$2:$N$451,2,FALSE),"")))</f>
        <v/>
      </c>
      <c r="I17" s="25" t="str">
        <f>IF(ISBLANK(I16),(IFERROR(VLOOKUP(H16,Rates!$A$2:$N$451,2,FALSE),"")),(IFERROR(VLOOKUP(I16,Rates!$A$2:$N$451,2,FALSE),"")))</f>
        <v/>
      </c>
      <c r="J17" s="25" t="str">
        <f>IF(ISBLANK(J16),(IFERROR(VLOOKUP(I16,Rates!$A$2:$N$451,2,FALSE),"")),(IFERROR(VLOOKUP(J16,Rates!$A$2:$N$451,2,FALSE),"")))</f>
        <v/>
      </c>
      <c r="L17" s="6"/>
    </row>
    <row r="18" spans="4:12" ht="1" customHeight="1" x14ac:dyDescent="0.2">
      <c r="D18" s="27">
        <f>IF(APR!J51=0,VLOOKUP($L$16,$L$16:$M$17,1,FALSE),"")</f>
        <v>0.75</v>
      </c>
      <c r="E18" s="27">
        <f>IF(D16=0,VLOOKUP($L$16,$L$16:$M$17,1,FALSE),"")</f>
        <v>0.75</v>
      </c>
      <c r="F18" s="27">
        <f t="shared" ref="F18:J18" si="0">IF(E16=0,VLOOKUP($L$16,$L$16:$M$17,1,FALSE),"")</f>
        <v>0.75</v>
      </c>
      <c r="G18" s="27">
        <f t="shared" si="0"/>
        <v>0.75</v>
      </c>
      <c r="H18" s="27">
        <f t="shared" si="0"/>
        <v>0.75</v>
      </c>
      <c r="I18" s="27">
        <f t="shared" si="0"/>
        <v>0.75</v>
      </c>
      <c r="J18" s="27">
        <f t="shared" si="0"/>
        <v>0.75</v>
      </c>
      <c r="K18" s="4"/>
    </row>
    <row r="19" spans="4:12" ht="1" customHeight="1" x14ac:dyDescent="0.2">
      <c r="D19" s="27"/>
      <c r="E19" s="27">
        <f t="shared" ref="E19:J19" si="1">IF(ISBLANK(E16),VLOOKUP($L$16,$L$16:$M$17,1,FALSE),"")</f>
        <v>0.75</v>
      </c>
      <c r="F19" s="27">
        <f t="shared" si="1"/>
        <v>0.75</v>
      </c>
      <c r="G19" s="27">
        <f t="shared" si="1"/>
        <v>0.75</v>
      </c>
      <c r="H19" s="27">
        <f t="shared" si="1"/>
        <v>0.75</v>
      </c>
      <c r="I19" s="27">
        <f t="shared" si="1"/>
        <v>0.75</v>
      </c>
      <c r="J19" s="27">
        <f t="shared" si="1"/>
        <v>0.75</v>
      </c>
    </row>
    <row r="20" spans="4:12" x14ac:dyDescent="0.2">
      <c r="D20" s="26"/>
      <c r="E20" s="26" t="str">
        <f>IF(ISBLANK(D16),(IFERROR(PRODUCT(VLOOKUP(E17,Rates!$B$3:$N$451,2,FALSE),E18,E19),"")),(IFERROR(PRODUCT(VLOOKUP(E17,Rates!$B$3:$N$451,2,FALSE),E18,E19),"")))</f>
        <v/>
      </c>
      <c r="F20" s="26" t="str">
        <f>IF(ISBLANK(E16),(IFERROR(PRODUCT(VLOOKUP(F17,Rates!$B$3:$N$451,2,FALSE),F18,F19),"")),(IFERROR(PRODUCT(VLOOKUP(F17,Rates!$B$3:$N$451,2,FALSE),F18,F19),"")))</f>
        <v/>
      </c>
      <c r="G20" s="26" t="str">
        <f>IF(ISBLANK(F16),(IFERROR(PRODUCT(VLOOKUP(G17,Rates!$B$3:$N$451,2,FALSE),G18,G19),"")),(IFERROR(PRODUCT(VLOOKUP(G17,Rates!$B$3:$N$451,2,FALSE),G18,G19),"")))</f>
        <v/>
      </c>
      <c r="H20" s="26" t="str">
        <f>IF(ISBLANK(G16),(IFERROR(PRODUCT(VLOOKUP(H17,Rates!$B$3:$N$451,2,FALSE),H18,H19),"")),(IFERROR(PRODUCT(VLOOKUP(H17,Rates!$B$3:$N$451,2,FALSE),H18,H19),"")))</f>
        <v/>
      </c>
      <c r="I20" s="26" t="str">
        <f>IF(ISBLANK(H16),(IFERROR(PRODUCT(VLOOKUP(I17,Rates!$B$3:$N$451,2,FALSE),I18,I19),"")),(IFERROR(PRODUCT(VLOOKUP(I17,Rates!$B$3:$N$451,2,FALSE),I18,I19),"")))</f>
        <v/>
      </c>
      <c r="J20" s="26" t="str">
        <f>IF(ISBLANK(I16),(IFERROR(PRODUCT(VLOOKUP(J17,Rates!$B$3:$N$451,2,FALSE),J18,J19),"")),(IFERROR(PRODUCT(VLOOKUP(J17,Rates!$B$3:$N$451,2,FALSE),J18,J19),"")))</f>
        <v/>
      </c>
    </row>
    <row r="21" spans="4:12" x14ac:dyDescent="0.2">
      <c r="D21" s="47" cm="1">
        <f t="array" ref="D21:J21">INDEX(Jan,ndx+1)</f>
        <v>45053</v>
      </c>
      <c r="E21" s="47">
        <v>45054</v>
      </c>
      <c r="F21" s="47">
        <v>45055</v>
      </c>
      <c r="G21" s="47">
        <v>45056</v>
      </c>
      <c r="H21" s="47">
        <v>45057</v>
      </c>
      <c r="I21" s="47">
        <v>45058</v>
      </c>
      <c r="J21" s="47">
        <v>45059</v>
      </c>
    </row>
    <row r="22" spans="4:12" ht="17" thickBot="1" x14ac:dyDescent="0.25">
      <c r="D22" s="2"/>
      <c r="E22" s="2"/>
      <c r="F22" s="2"/>
      <c r="G22" s="2"/>
      <c r="H22" s="2"/>
      <c r="I22" s="2"/>
      <c r="J22" s="2"/>
    </row>
    <row r="23" spans="4:12" ht="18" thickTop="1" thickBot="1" x14ac:dyDescent="0.25">
      <c r="D23" s="70"/>
      <c r="E23" s="70"/>
      <c r="F23" s="70"/>
      <c r="G23" s="70"/>
      <c r="H23" s="70"/>
      <c r="I23" s="70"/>
      <c r="J23" s="70"/>
    </row>
    <row r="24" spans="4:12" ht="17" thickTop="1" x14ac:dyDescent="0.2">
      <c r="D24" s="25" t="str">
        <f>IF(ISBLANK(D23),(IFERROR(VLOOKUP(J16,Rates!$A$2:$N$451,2,FALSE),"")),(IFERROR(VLOOKUP(D23,Rates!$A$2:$N$451,2,FALSE),"")))</f>
        <v/>
      </c>
      <c r="E24" s="25" t="str">
        <f>IF(ISBLANK(E23),(IFERROR(VLOOKUP(D23,Rates!$A$2:$N$451,2,FALSE),"")),(IFERROR(VLOOKUP(E23,Rates!$A$2:$N$451,2,FALSE),"")))</f>
        <v/>
      </c>
      <c r="F24" s="25" t="str">
        <f>IF(ISBLANK(F23),(IFERROR(VLOOKUP(E23,Rates!$A$2:$N$451,2,FALSE),"")),(IFERROR(VLOOKUP(F23,Rates!$A$2:$N$451,2,FALSE),"")))</f>
        <v/>
      </c>
      <c r="G24" s="25" t="str">
        <f>IF(ISBLANK(G23),(IFERROR(VLOOKUP(F23,Rates!$A$2:$N$451,2,FALSE),"")),(IFERROR(VLOOKUP(G23,Rates!$A$2:$N$451,2,FALSE),"")))</f>
        <v/>
      </c>
      <c r="H24" s="25" t="str">
        <f>IF(ISBLANK(H23),(IFERROR(VLOOKUP(G23,Rates!$A$2:$N$451,2,FALSE),"")),(IFERROR(VLOOKUP(H23,Rates!$A$2:$N$451,2,FALSE),"")))</f>
        <v/>
      </c>
      <c r="I24" s="25" t="str">
        <f>IF(ISBLANK(I23),(IFERROR(VLOOKUP(H23,Rates!$A$2:$N$451,2,FALSE),"")),(IFERROR(VLOOKUP(I23,Rates!$A$2:$N$451,2,FALSE),"")))</f>
        <v/>
      </c>
      <c r="J24" s="25" t="str">
        <f>IF(ISBLANK(J23),(IFERROR(VLOOKUP(I23,Rates!$A$2:$N$451,2,FALSE),"")),(IFERROR(VLOOKUP(J23,Rates!$A$2:$N$451,2,FALSE),"")))</f>
        <v/>
      </c>
    </row>
    <row r="25" spans="4:12" ht="1" customHeight="1" x14ac:dyDescent="0.2">
      <c r="D25" s="27">
        <f>IF(ISBLANK(J16),VLOOKUP($L$16,$L$16:$M$17,1,FALSE),"")</f>
        <v>0.75</v>
      </c>
      <c r="E25" s="27">
        <f t="shared" ref="E25:J25" si="2">IF(ISBLANK(D23),VLOOKUP($L$16,$L$16:$M$17,1,FALSE),"")</f>
        <v>0.75</v>
      </c>
      <c r="F25" s="27">
        <f t="shared" si="2"/>
        <v>0.75</v>
      </c>
      <c r="G25" s="27">
        <f t="shared" si="2"/>
        <v>0.75</v>
      </c>
      <c r="H25" s="27">
        <f t="shared" si="2"/>
        <v>0.75</v>
      </c>
      <c r="I25" s="27">
        <f t="shared" si="2"/>
        <v>0.75</v>
      </c>
      <c r="J25" s="27">
        <f t="shared" si="2"/>
        <v>0.75</v>
      </c>
    </row>
    <row r="26" spans="4:12" ht="1" customHeight="1" x14ac:dyDescent="0.2">
      <c r="D26" s="27">
        <f t="shared" ref="D26:J26" si="3">IF(ISBLANK(D23),VLOOKUP($L$16,$L$16:$M$17,1,FALSE),"")</f>
        <v>0.75</v>
      </c>
      <c r="E26" s="27">
        <f t="shared" si="3"/>
        <v>0.75</v>
      </c>
      <c r="F26" s="27">
        <f t="shared" si="3"/>
        <v>0.75</v>
      </c>
      <c r="G26" s="27">
        <f t="shared" si="3"/>
        <v>0.75</v>
      </c>
      <c r="H26" s="27">
        <f t="shared" si="3"/>
        <v>0.75</v>
      </c>
      <c r="I26" s="27">
        <f t="shared" si="3"/>
        <v>0.75</v>
      </c>
      <c r="J26" s="27">
        <f t="shared" si="3"/>
        <v>0.75</v>
      </c>
    </row>
    <row r="27" spans="4:12" x14ac:dyDescent="0.2">
      <c r="D27" s="26" t="str">
        <f>IF(ISBLANK(J16),(IFERROR(PRODUCT(VLOOKUP(D24,Rates!$B$3:$N$451,2,FALSE),D25,D26),"")),(IFERROR(PRODUCT(VLOOKUP(D24,Rates!$B$3:$N$451,2,FALSE),D25,D26),"")))</f>
        <v/>
      </c>
      <c r="E27" s="26" t="str">
        <f>IF(ISBLANK(D23),(IFERROR(PRODUCT(VLOOKUP(E24,Rates!$B$3:$N$451,2,FALSE),E25,E26),"")),(IFERROR(PRODUCT(VLOOKUP(E24,Rates!$B$3:$N$451,2,FALSE),E25,E26),"")))</f>
        <v/>
      </c>
      <c r="F27" s="26" t="str">
        <f>IF(ISBLANK(E23),(IFERROR(PRODUCT(VLOOKUP(F24,Rates!$B$3:$N$451,2,FALSE),F25,F26),"")),(IFERROR(PRODUCT(VLOOKUP(F24,Rates!$B$3:$N$451,2,FALSE),F25,F26),"")))</f>
        <v/>
      </c>
      <c r="G27" s="26" t="str">
        <f>IF(ISBLANK(F23),(IFERROR(PRODUCT(VLOOKUP(G24,Rates!$B$3:$N$451,2,FALSE),G25,G26),"")),(IFERROR(PRODUCT(VLOOKUP(G24,Rates!$B$3:$N$451,2,FALSE),G25,G26),"")))</f>
        <v/>
      </c>
      <c r="H27" s="26" t="str">
        <f>IF(ISBLANK(G23),(IFERROR(PRODUCT(VLOOKUP(H24,Rates!$B$3:$N$451,2,FALSE),H25,H26),"")),(IFERROR(PRODUCT(VLOOKUP(H24,Rates!$B$3:$N$451,2,FALSE),H25,H26),"")))</f>
        <v/>
      </c>
      <c r="I27" s="26" t="str">
        <f>IF(ISBLANK(H23),(IFERROR(PRODUCT(VLOOKUP(I24,Rates!$B$3:$N$451,2,FALSE),I25,I26),"")),(IFERROR(PRODUCT(VLOOKUP(I24,Rates!$B$3:$N$451,2,FALSE),I25,I26),"")))</f>
        <v/>
      </c>
      <c r="J27" s="26" t="str">
        <f>IF(ISBLANK(I23),(IFERROR(PRODUCT(VLOOKUP(J24,Rates!$B$3:$N$451,2,FALSE),J25,J26),"")),(IFERROR(PRODUCT(VLOOKUP(J24,Rates!$B$3:$N$451,2,FALSE),J25,J26),"")))</f>
        <v/>
      </c>
    </row>
    <row r="28" spans="4:12" x14ac:dyDescent="0.2">
      <c r="D28" s="47" cm="1">
        <f t="array" ref="D28:J28">INDEX(Jan,ndx+2)</f>
        <v>45060</v>
      </c>
      <c r="E28" s="47">
        <v>45061</v>
      </c>
      <c r="F28" s="47">
        <v>45062</v>
      </c>
      <c r="G28" s="47">
        <v>45063</v>
      </c>
      <c r="H28" s="47">
        <v>45064</v>
      </c>
      <c r="I28" s="47">
        <v>45065</v>
      </c>
      <c r="J28" s="47">
        <v>45066</v>
      </c>
    </row>
    <row r="29" spans="4:12" ht="17" thickBot="1" x14ac:dyDescent="0.25">
      <c r="D29" s="2"/>
      <c r="E29" s="2"/>
      <c r="F29" s="2"/>
      <c r="G29" s="2"/>
      <c r="H29" s="2"/>
      <c r="I29" s="2"/>
      <c r="J29" s="2"/>
    </row>
    <row r="30" spans="4:12" ht="18" thickTop="1" thickBot="1" x14ac:dyDescent="0.25">
      <c r="D30" s="70"/>
      <c r="E30" s="70"/>
      <c r="F30" s="70"/>
      <c r="G30" s="70"/>
      <c r="H30" s="70"/>
      <c r="I30" s="70"/>
      <c r="J30" s="70"/>
    </row>
    <row r="31" spans="4:12" ht="17" thickTop="1" x14ac:dyDescent="0.2">
      <c r="D31" s="25" t="str">
        <f>IF(ISBLANK(D30),(IFERROR(VLOOKUP(J23,Rates!$A$2:$N$451,2,FALSE),"")),(IFERROR(VLOOKUP(D30,Rates!$A$2:$N$451,2,FALSE),"")))</f>
        <v/>
      </c>
      <c r="E31" s="25" t="str">
        <f>IF(ISBLANK(E30),(IFERROR(VLOOKUP(D30,Rates!$A$2:$N$451,2,FALSE),"")),(IFERROR(VLOOKUP(E30,Rates!$A$2:$N$451,2,FALSE),"")))</f>
        <v/>
      </c>
      <c r="F31" s="25" t="str">
        <f>IF(ISBLANK(F30),(IFERROR(VLOOKUP(E30,Rates!$A$2:$N$451,2,FALSE),"")),(IFERROR(VLOOKUP(F30,Rates!$A$2:$N$451,2,FALSE),"")))</f>
        <v/>
      </c>
      <c r="G31" s="25" t="str">
        <f>IF(ISBLANK(G30),(IFERROR(VLOOKUP(F30,Rates!$A$2:$N$451,2,FALSE),"")),(IFERROR(VLOOKUP(G30,Rates!$A$2:$N$451,2,FALSE),"")))</f>
        <v/>
      </c>
      <c r="H31" s="25" t="str">
        <f>IF(ISBLANK(H30),(IFERROR(VLOOKUP(G30,Rates!$A$2:$N$451,2,FALSE),"")),(IFERROR(VLOOKUP(H30,Rates!$A$2:$N$451,2,FALSE),"")))</f>
        <v/>
      </c>
      <c r="I31" s="25" t="str">
        <f>IF(ISBLANK(I30),(IFERROR(VLOOKUP(H30,Rates!$A$2:$N$451,2,FALSE),"")),(IFERROR(VLOOKUP(I30,Rates!$A$2:$N$451,2,FALSE),"")))</f>
        <v/>
      </c>
      <c r="J31" s="25" t="str">
        <f>IF(ISBLANK(J30),(IFERROR(VLOOKUP(I30,Rates!$A$2:$N$451,2,FALSE),"")),(IFERROR(VLOOKUP(J30,Rates!$A$2:$N$451,2,FALSE),"")))</f>
        <v/>
      </c>
    </row>
    <row r="32" spans="4:12" ht="1" customHeight="1" x14ac:dyDescent="0.2">
      <c r="D32" s="27">
        <f>IF(ISBLANK(J23),VLOOKUP($L$16,$L$16:$M$17,1,FALSE),"")</f>
        <v>0.75</v>
      </c>
      <c r="E32" s="27">
        <f t="shared" ref="E32:J32" si="4">IF(ISBLANK(D30),VLOOKUP($L$16,$L$16:$M$17,1,FALSE),"")</f>
        <v>0.75</v>
      </c>
      <c r="F32" s="27">
        <f t="shared" si="4"/>
        <v>0.75</v>
      </c>
      <c r="G32" s="27">
        <f t="shared" si="4"/>
        <v>0.75</v>
      </c>
      <c r="H32" s="27">
        <f t="shared" si="4"/>
        <v>0.75</v>
      </c>
      <c r="I32" s="27">
        <f t="shared" si="4"/>
        <v>0.75</v>
      </c>
      <c r="J32" s="27">
        <f t="shared" si="4"/>
        <v>0.75</v>
      </c>
    </row>
    <row r="33" spans="4:10" ht="1" customHeight="1" x14ac:dyDescent="0.2">
      <c r="D33" s="27">
        <f t="shared" ref="D33:J33" si="5">IF(ISBLANK(D30),VLOOKUP($L$16,$L$16:$M$17,1,FALSE),"")</f>
        <v>0.75</v>
      </c>
      <c r="E33" s="27">
        <f t="shared" si="5"/>
        <v>0.75</v>
      </c>
      <c r="F33" s="27">
        <f t="shared" si="5"/>
        <v>0.75</v>
      </c>
      <c r="G33" s="27">
        <f t="shared" si="5"/>
        <v>0.75</v>
      </c>
      <c r="H33" s="27">
        <f t="shared" si="5"/>
        <v>0.75</v>
      </c>
      <c r="I33" s="27">
        <f t="shared" si="5"/>
        <v>0.75</v>
      </c>
      <c r="J33" s="27">
        <f t="shared" si="5"/>
        <v>0.75</v>
      </c>
    </row>
    <row r="34" spans="4:10" x14ac:dyDescent="0.2">
      <c r="D34" s="26" t="str">
        <f>IF(ISBLANK(J23),(IFERROR(PRODUCT(VLOOKUP(D31,Rates!$B$3:$N$451,2,FALSE),D32,D33),"")),(IFERROR(PRODUCT(VLOOKUP(D31,Rates!$B$3:$N$451,2,FALSE),D32,D33),"")))</f>
        <v/>
      </c>
      <c r="E34" s="26" t="str">
        <f>IF(ISBLANK(D30),(IFERROR(PRODUCT(VLOOKUP(E31,Rates!$B$3:$N$451,2,FALSE),E32,E33),"")),(IFERROR(PRODUCT(VLOOKUP(E31,Rates!$B$3:$N$451,2,FALSE),E32,E33),"")))</f>
        <v/>
      </c>
      <c r="F34" s="26" t="str">
        <f>IF(ISBLANK(E30),(IFERROR(PRODUCT(VLOOKUP(F31,Rates!$B$3:$N$451,2,FALSE),F32,F33),"")),(IFERROR(PRODUCT(VLOOKUP(F31,Rates!$B$3:$N$451,2,FALSE),F32,F33),"")))</f>
        <v/>
      </c>
      <c r="G34" s="26" t="str">
        <f>IF(ISBLANK(F30),(IFERROR(PRODUCT(VLOOKUP(G31,Rates!$B$3:$N$451,2,FALSE),G32,G33),"")),(IFERROR(PRODUCT(VLOOKUP(G31,Rates!$B$3:$N$451,2,FALSE),G32,G33),"")))</f>
        <v/>
      </c>
      <c r="H34" s="26" t="str">
        <f>IF(ISBLANK(G30),(IFERROR(PRODUCT(VLOOKUP(H31,Rates!$B$3:$N$451,2,FALSE),H32,H33),"")),(IFERROR(PRODUCT(VLOOKUP(H31,Rates!$B$3:$N$451,2,FALSE),H32,H33),"")))</f>
        <v/>
      </c>
      <c r="I34" s="26" t="str">
        <f>IF(ISBLANK(H30),(IFERROR(PRODUCT(VLOOKUP(I31,Rates!$B$3:$N$451,2,FALSE),I32,I33),"")),(IFERROR(PRODUCT(VLOOKUP(I31,Rates!$B$3:$N$451,2,FALSE),I32,I33),"")))</f>
        <v/>
      </c>
      <c r="J34" s="26" t="str">
        <f>IF(ISBLANK(I30),(IFERROR(PRODUCT(VLOOKUP(J31,Rates!$B$3:$N$451,2,FALSE),J32,J33),"")),(IFERROR(PRODUCT(VLOOKUP(J31,Rates!$B$3:$N$451,2,FALSE),J32,J33),"")))</f>
        <v/>
      </c>
    </row>
    <row r="35" spans="4:10" x14ac:dyDescent="0.2">
      <c r="D35" s="47" cm="1">
        <f t="array" ref="D35:J35">INDEX(Jan,ndx+3)</f>
        <v>45067</v>
      </c>
      <c r="E35" s="47">
        <v>45068</v>
      </c>
      <c r="F35" s="47">
        <v>45069</v>
      </c>
      <c r="G35" s="47">
        <v>45070</v>
      </c>
      <c r="H35" s="47">
        <v>45071</v>
      </c>
      <c r="I35" s="47">
        <v>45072</v>
      </c>
      <c r="J35" s="47">
        <v>45073</v>
      </c>
    </row>
    <row r="36" spans="4:10" ht="17" thickBot="1" x14ac:dyDescent="0.25">
      <c r="D36" s="2"/>
      <c r="E36" s="2"/>
      <c r="F36" s="2"/>
      <c r="G36" s="2"/>
      <c r="H36" s="2"/>
      <c r="I36" s="2"/>
      <c r="J36" s="2"/>
    </row>
    <row r="37" spans="4:10" ht="18" thickTop="1" thickBot="1" x14ac:dyDescent="0.25">
      <c r="D37" s="70"/>
      <c r="E37" s="70"/>
      <c r="F37" s="70"/>
      <c r="G37" s="70"/>
      <c r="H37" s="70"/>
      <c r="I37" s="70"/>
      <c r="J37" s="70"/>
    </row>
    <row r="38" spans="4:10" ht="17" thickTop="1" x14ac:dyDescent="0.2">
      <c r="D38" s="25" t="str">
        <f>IF(ISBLANK(D37),(IFERROR(VLOOKUP(J30,Rates!$A$2:$N$451,2,FALSE),"")),(IFERROR(VLOOKUP(D37,Rates!$A$2:$N$451,2,FALSE),"")))</f>
        <v/>
      </c>
      <c r="E38" s="25" t="str">
        <f>IF(ISBLANK(E37),(IFERROR(VLOOKUP(D37,Rates!$A$2:$N$451,2,FALSE),"")),(IFERROR(VLOOKUP(E37,Rates!$A$2:$N$451,2,FALSE),"")))</f>
        <v/>
      </c>
      <c r="F38" s="25" t="str">
        <f>IF(ISBLANK(F37),(IFERROR(VLOOKUP(E37,Rates!$A$2:$N$451,2,FALSE),"")),(IFERROR(VLOOKUP(F37,Rates!$A$2:$N$451,2,FALSE),"")))</f>
        <v/>
      </c>
      <c r="G38" s="25" t="str">
        <f>IF(ISBLANK(G37),(IFERROR(VLOOKUP(F37,Rates!$A$2:$N$451,2,FALSE),"")),(IFERROR(VLOOKUP(G37,Rates!$A$2:$N$451,2,FALSE),"")))</f>
        <v/>
      </c>
      <c r="H38" s="25" t="str">
        <f>IF(ISBLANK(H37),(IFERROR(VLOOKUP(G37,Rates!$A$2:$N$451,2,FALSE),"")),(IFERROR(VLOOKUP(H37,Rates!$A$2:$N$451,2,FALSE),"")))</f>
        <v/>
      </c>
      <c r="I38" s="25" t="str">
        <f>IF(ISBLANK(I37),(IFERROR(VLOOKUP(H37,Rates!$A$2:$N$451,2,FALSE),"")),(IFERROR(VLOOKUP(I37,Rates!$A$2:$N$451,2,FALSE),"")))</f>
        <v/>
      </c>
      <c r="J38" s="25" t="str">
        <f>IF(ISBLANK(J37),(IFERROR(VLOOKUP(I37,Rates!$A$2:$N$451,2,FALSE),"")),(IFERROR(VLOOKUP(J37,Rates!$A$2:$N$451,2,FALSE),"")))</f>
        <v/>
      </c>
    </row>
    <row r="39" spans="4:10" ht="1" customHeight="1" x14ac:dyDescent="0.2">
      <c r="D39" s="27">
        <f>IF(ISBLANK(J30),VLOOKUP($L$16,$L$16:$M$17,1,FALSE),"")</f>
        <v>0.75</v>
      </c>
      <c r="E39" s="27">
        <f t="shared" ref="E39:J39" si="6">IF(ISBLANK(D37),VLOOKUP($L$16,$L$16:$M$17,1,FALSE),"")</f>
        <v>0.75</v>
      </c>
      <c r="F39" s="27">
        <f t="shared" si="6"/>
        <v>0.75</v>
      </c>
      <c r="G39" s="27">
        <f t="shared" si="6"/>
        <v>0.75</v>
      </c>
      <c r="H39" s="27">
        <f t="shared" si="6"/>
        <v>0.75</v>
      </c>
      <c r="I39" s="27">
        <f t="shared" si="6"/>
        <v>0.75</v>
      </c>
      <c r="J39" s="27">
        <f t="shared" si="6"/>
        <v>0.75</v>
      </c>
    </row>
    <row r="40" spans="4:10" ht="1" customHeight="1" x14ac:dyDescent="0.2">
      <c r="D40" s="27">
        <f t="shared" ref="D40:J40" si="7">IF(ISBLANK(D37),VLOOKUP($L$16,$L$16:$M$17,1,FALSE),"")</f>
        <v>0.75</v>
      </c>
      <c r="E40" s="27">
        <f t="shared" si="7"/>
        <v>0.75</v>
      </c>
      <c r="F40" s="27">
        <f t="shared" si="7"/>
        <v>0.75</v>
      </c>
      <c r="G40" s="27">
        <f t="shared" si="7"/>
        <v>0.75</v>
      </c>
      <c r="H40" s="27">
        <f t="shared" si="7"/>
        <v>0.75</v>
      </c>
      <c r="I40" s="27">
        <f t="shared" si="7"/>
        <v>0.75</v>
      </c>
      <c r="J40" s="27">
        <f t="shared" si="7"/>
        <v>0.75</v>
      </c>
    </row>
    <row r="41" spans="4:10" x14ac:dyDescent="0.2">
      <c r="D41" s="26" t="str">
        <f>IF(ISBLANK(J30),(IFERROR(PRODUCT(VLOOKUP(D38,Rates!$B$3:$N$451,2,FALSE),D39,D40),"")),(IFERROR(PRODUCT(VLOOKUP(D38,Rates!$B$3:$N$451,2,FALSE),D39,D40),"")))</f>
        <v/>
      </c>
      <c r="E41" s="26" t="str">
        <f>IF(ISBLANK(D37),(IFERROR(PRODUCT(VLOOKUP(E38,Rates!$B$3:$N$451,2,FALSE),E39,E40),"")),(IFERROR(PRODUCT(VLOOKUP(E38,Rates!$B$3:$N$451,2,FALSE),E39,E40),"")))</f>
        <v/>
      </c>
      <c r="F41" s="26" t="str">
        <f>IF(ISBLANK(E37),(IFERROR(PRODUCT(VLOOKUP(F38,Rates!$B$3:$N$451,2,FALSE),F39,F40),"")),(IFERROR(PRODUCT(VLOOKUP(F38,Rates!$B$3:$N$451,2,FALSE),F39,F40),"")))</f>
        <v/>
      </c>
      <c r="G41" s="26" t="str">
        <f>IF(ISBLANK(F37),(IFERROR(PRODUCT(VLOOKUP(G38,Rates!$B$3:$N$451,2,FALSE),G39,G40),"")),(IFERROR(PRODUCT(VLOOKUP(G38,Rates!$B$3:$N$451,2,FALSE),G39,G40),"")))</f>
        <v/>
      </c>
      <c r="H41" s="26" t="str">
        <f>IF(ISBLANK(G37),(IFERROR(PRODUCT(VLOOKUP(H38,Rates!$B$3:$N$451,2,FALSE),H39,H40),"")),(IFERROR(PRODUCT(VLOOKUP(H38,Rates!$B$3:$N$451,2,FALSE),H39,H40),"")))</f>
        <v/>
      </c>
      <c r="I41" s="26" t="str">
        <f>IF(ISBLANK(H37),(IFERROR(PRODUCT(VLOOKUP(I38,Rates!$B$3:$N$451,2,FALSE),I39,I40),"")),(IFERROR(PRODUCT(VLOOKUP(I38,Rates!$B$3:$N$451,2,FALSE),I39,I40),"")))</f>
        <v/>
      </c>
      <c r="J41" s="26" t="str">
        <f>IF(ISBLANK(I37),(IFERROR(PRODUCT(VLOOKUP(J38,Rates!$B$3:$N$451,2,FALSE),J39,J40),"")),(IFERROR(PRODUCT(VLOOKUP(J38,Rates!$B$3:$N$451,2,FALSE),J39,J40),"")))</f>
        <v/>
      </c>
    </row>
    <row r="42" spans="4:10" x14ac:dyDescent="0.2">
      <c r="D42" s="47" cm="1">
        <f t="array" ref="D42:J42">INDEX(Jan,ndx+4)</f>
        <v>45074</v>
      </c>
      <c r="E42" s="47">
        <v>45075</v>
      </c>
      <c r="F42" s="47">
        <v>45076</v>
      </c>
      <c r="G42" s="47">
        <v>45077</v>
      </c>
      <c r="H42" s="47">
        <v>45078</v>
      </c>
      <c r="I42" s="47">
        <v>45079</v>
      </c>
      <c r="J42" s="47">
        <v>45080</v>
      </c>
    </row>
    <row r="43" spans="4:10" ht="17" thickBot="1" x14ac:dyDescent="0.25">
      <c r="D43" s="2"/>
      <c r="E43" s="2"/>
      <c r="F43" s="2"/>
      <c r="G43" s="2"/>
      <c r="H43" s="2"/>
      <c r="I43" s="2"/>
      <c r="J43" s="2"/>
    </row>
    <row r="44" spans="4:10" ht="18" thickTop="1" thickBot="1" x14ac:dyDescent="0.25">
      <c r="D44" s="70"/>
      <c r="E44" s="70"/>
      <c r="F44" s="70"/>
      <c r="G44" s="71"/>
      <c r="H44" s="45"/>
      <c r="I44" s="45"/>
      <c r="J44" s="41"/>
    </row>
    <row r="45" spans="4:10" ht="17" thickTop="1" x14ac:dyDescent="0.2">
      <c r="D45" s="25" t="str">
        <f>IF(ISBLANK(D44),(IFERROR(VLOOKUP(J37,Rates!$A$2:$N$451,2,FALSE),"")),(IFERROR(VLOOKUP(D44,Rates!$A$2:$N$451,2,FALSE),"")))</f>
        <v/>
      </c>
      <c r="E45" s="25" t="str">
        <f>IF(ISBLANK(E44),(IFERROR(VLOOKUP(D44,Rates!$A$2:$N$451,2,FALSE),"")),(IFERROR(VLOOKUP(E44,Rates!$A$2:$N$451,2,FALSE),"")))</f>
        <v/>
      </c>
      <c r="F45" s="25" t="str">
        <f>IF(ISBLANK(F44),(IFERROR(VLOOKUP(E44,Rates!$A$2:$N$451,2,FALSE),"")),(IFERROR(VLOOKUP(F44,Rates!$A$2:$N$451,2,FALSE),"")))</f>
        <v/>
      </c>
      <c r="G45" s="25" t="str">
        <f>IF(ISBLANK(G44),(IFERROR(VLOOKUP(F44,Rates!$A$2:$N$451,2,FALSE),"")),(IFERROR(VLOOKUP(G44,Rates!$A$2:$N$451,2,FALSE),"")))</f>
        <v/>
      </c>
      <c r="H45" s="25" t="str">
        <f>IF(ISBLANK(H44),(IFERROR(VLOOKUP(G44,Rates!$A$2:$N$451,2,FALSE),"")),(IFERROR(VLOOKUP(H44,Rates!$A$2:$N$451,2,FALSE),"")))</f>
        <v/>
      </c>
      <c r="I45" s="25"/>
      <c r="J45" s="25"/>
    </row>
    <row r="46" spans="4:10" ht="1" customHeight="1" x14ac:dyDescent="0.2">
      <c r="D46" s="27">
        <f>IF(ISBLANK(J37),VLOOKUP($L$16,$L$16:$M$17,1,FALSE),"")</f>
        <v>0.75</v>
      </c>
      <c r="E46" s="27">
        <f t="shared" ref="E46:J46" si="8">IF(ISBLANK(D44),VLOOKUP($L$16,$L$16:$M$17,1,FALSE),"")</f>
        <v>0.75</v>
      </c>
      <c r="F46" s="27">
        <f t="shared" si="8"/>
        <v>0.75</v>
      </c>
      <c r="G46" s="27">
        <f t="shared" si="8"/>
        <v>0.75</v>
      </c>
      <c r="H46" s="27">
        <f t="shared" si="8"/>
        <v>0.75</v>
      </c>
      <c r="I46" s="27">
        <f t="shared" si="8"/>
        <v>0.75</v>
      </c>
      <c r="J46" s="27">
        <f t="shared" si="8"/>
        <v>0.75</v>
      </c>
    </row>
    <row r="47" spans="4:10" ht="1" customHeight="1" x14ac:dyDescent="0.2">
      <c r="D47" s="27">
        <f t="shared" ref="D47:J47" si="9">IF(ISBLANK(D44),VLOOKUP($L$16,$L$16:$M$17,1,FALSE),"")</f>
        <v>0.75</v>
      </c>
      <c r="E47" s="27">
        <f t="shared" si="9"/>
        <v>0.75</v>
      </c>
      <c r="F47" s="27">
        <f t="shared" si="9"/>
        <v>0.75</v>
      </c>
      <c r="G47" s="27">
        <f t="shared" si="9"/>
        <v>0.75</v>
      </c>
      <c r="H47" s="27">
        <f t="shared" si="9"/>
        <v>0.75</v>
      </c>
      <c r="I47" s="27">
        <f t="shared" si="9"/>
        <v>0.75</v>
      </c>
      <c r="J47" s="27">
        <f t="shared" si="9"/>
        <v>0.75</v>
      </c>
    </row>
    <row r="48" spans="4:10" x14ac:dyDescent="0.2">
      <c r="D48" s="26" t="str">
        <f>IF(ISBLANK(J37),(IFERROR(PRODUCT(VLOOKUP(D45,Rates!$B$3:$N$451,2,FALSE),D46,D47),"")),(IFERROR(PRODUCT(VLOOKUP(D45,Rates!$B$3:$N$451,2,FALSE),D46,D47),"")))</f>
        <v/>
      </c>
      <c r="E48" s="26" t="str">
        <f>IF(ISBLANK(D44),(IFERROR(PRODUCT(VLOOKUP(E45,Rates!$B$3:$N$451,2,FALSE),E46,E47),"")),(IFERROR(PRODUCT(VLOOKUP(E45,Rates!$B$3:$N$451,2,FALSE),E46,E47),"")))</f>
        <v/>
      </c>
      <c r="F48" s="26" t="str">
        <f>IF(ISBLANK(E44),(IFERROR(PRODUCT(VLOOKUP(F45,Rates!$B$3:$N$451,2,FALSE),F46,F47),"")),(IFERROR(PRODUCT(VLOOKUP(F45,Rates!$B$3:$N$451,2,FALSE),F46,F47),"")))</f>
        <v/>
      </c>
      <c r="G48" s="26" t="str">
        <f>IF(ISBLANK(F44),(IFERROR(PRODUCT(VLOOKUP(G45,Rates!$B$3:$N$451,2,FALSE),G46,G47),"")),(IFERROR(PRODUCT(VLOOKUP(G45,Rates!$B$3:$N$451,2,FALSE),G46,G47),"")))</f>
        <v/>
      </c>
      <c r="H48" s="26"/>
      <c r="I48" s="26"/>
      <c r="J48" s="26"/>
    </row>
    <row r="49" spans="9:10" x14ac:dyDescent="0.2">
      <c r="I49" s="86" t="s">
        <v>767</v>
      </c>
      <c r="J49" s="86"/>
    </row>
  </sheetData>
  <sheetProtection algorithmName="SHA-512" hashValue="bBSNQCTkkZ6mDP7AKDGKhPVq2h1VB60dz2VLL2HRJDwB+AqegJw56BlGWP3vSwJi+IqJfY3W1jfXasRC9iffpw==" saltValue="EwZVAei4MZ745IwlOiMBIw==" spinCount="100000" sheet="1" objects="1" scenarios="1" selectLockedCells="1"/>
  <mergeCells count="5">
    <mergeCell ref="I2:I3"/>
    <mergeCell ref="J2:J3"/>
    <mergeCell ref="D3:D4"/>
    <mergeCell ref="D5:J6"/>
    <mergeCell ref="I49:J49"/>
  </mergeCells>
  <conditionalFormatting sqref="E16:J16 D23:J23 D30:J30 D37:J37 D44:G44">
    <cfRule type="notContainsBlanks" dxfId="7" priority="1">
      <formula>LEN(TRIM(D16))&gt;0</formula>
    </cfRule>
  </conditionalFormatting>
  <pageMargins left="0.7" right="0.7" top="0.75" bottom="0.75" header="0.3" footer="0.3"/>
  <pageSetup orientation="portrait" horizontalDpi="0" verticalDpi="0"/>
  <drawing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50885DD-2762-7C47-93BA-2F8A6DCB1013}">
  <dimension ref="D2:L49"/>
  <sheetViews>
    <sheetView showGridLines="0" showRowColHeaders="0" topLeftCell="B1" zoomScale="120" zoomScaleNormal="120" workbookViewId="0">
      <selection activeCell="H16" sqref="H16"/>
    </sheetView>
  </sheetViews>
  <sheetFormatPr baseColWidth="10" defaultRowHeight="16" x14ac:dyDescent="0.2"/>
  <cols>
    <col min="1" max="3" width="10.83203125" style="1"/>
    <col min="4" max="10" width="24.33203125" style="1" customWidth="1"/>
    <col min="11" max="16384" width="10.83203125" style="1"/>
  </cols>
  <sheetData>
    <row r="2" spans="4:12" ht="11" customHeight="1" x14ac:dyDescent="0.2">
      <c r="I2" s="81" t="s">
        <v>2</v>
      </c>
      <c r="J2" s="82">
        <f>SUM(H20:J20,D27:J27,D34:J34,D41:J41,D48:I48)</f>
        <v>0</v>
      </c>
    </row>
    <row r="3" spans="4:12" ht="21" customHeight="1" x14ac:dyDescent="0.2">
      <c r="D3" s="84">
        <v>2023</v>
      </c>
      <c r="E3" s="6" t="s">
        <v>1</v>
      </c>
      <c r="I3" s="81"/>
      <c r="J3" s="83"/>
    </row>
    <row r="4" spans="4:12" ht="8" customHeight="1" x14ac:dyDescent="0.2">
      <c r="D4" s="84"/>
      <c r="J4" s="7"/>
    </row>
    <row r="5" spans="4:12" ht="3" customHeight="1" x14ac:dyDescent="0.2">
      <c r="D5" s="85" t="s">
        <v>800</v>
      </c>
      <c r="E5" s="85"/>
      <c r="F5" s="85"/>
      <c r="G5" s="85"/>
      <c r="H5" s="85"/>
      <c r="I5" s="85"/>
      <c r="J5" s="85"/>
    </row>
    <row r="6" spans="4:12" ht="17" thickBot="1" x14ac:dyDescent="0.25">
      <c r="D6" s="85"/>
      <c r="E6" s="85"/>
      <c r="F6" s="85"/>
      <c r="G6" s="85"/>
      <c r="H6" s="85"/>
      <c r="I6" s="85"/>
      <c r="J6" s="85"/>
    </row>
    <row r="7" spans="4:12" x14ac:dyDescent="0.2">
      <c r="D7" s="9" cm="1">
        <f t="array" ref="D7:J13">Jan</f>
        <v>45074</v>
      </c>
      <c r="E7" s="10">
        <v>45075</v>
      </c>
      <c r="F7" s="10">
        <v>45076</v>
      </c>
      <c r="G7" s="10">
        <v>45077</v>
      </c>
      <c r="H7" s="10">
        <v>45078</v>
      </c>
      <c r="I7" s="10">
        <v>45079</v>
      </c>
      <c r="J7" s="11">
        <v>45080</v>
      </c>
    </row>
    <row r="8" spans="4:12" ht="1" customHeight="1" x14ac:dyDescent="0.2">
      <c r="D8" s="12">
        <v>45081</v>
      </c>
      <c r="E8" s="8">
        <v>45082</v>
      </c>
      <c r="F8" s="8">
        <v>45083</v>
      </c>
      <c r="G8" s="8">
        <v>45084</v>
      </c>
      <c r="H8" s="8">
        <v>45085</v>
      </c>
      <c r="I8" s="8">
        <v>45086</v>
      </c>
      <c r="J8" s="13">
        <v>45087</v>
      </c>
    </row>
    <row r="9" spans="4:12" ht="1" customHeight="1" x14ac:dyDescent="0.2">
      <c r="D9" s="12">
        <v>45088</v>
      </c>
      <c r="E9" s="8">
        <v>45089</v>
      </c>
      <c r="F9" s="8">
        <v>45090</v>
      </c>
      <c r="G9" s="8">
        <v>45091</v>
      </c>
      <c r="H9" s="8">
        <v>45092</v>
      </c>
      <c r="I9" s="8">
        <v>45093</v>
      </c>
      <c r="J9" s="13">
        <v>45094</v>
      </c>
    </row>
    <row r="10" spans="4:12" ht="1" customHeight="1" x14ac:dyDescent="0.2">
      <c r="D10" s="12">
        <v>45095</v>
      </c>
      <c r="E10" s="8">
        <v>45096</v>
      </c>
      <c r="F10" s="8">
        <v>45097</v>
      </c>
      <c r="G10" s="8">
        <v>45098</v>
      </c>
      <c r="H10" s="8">
        <v>45099</v>
      </c>
      <c r="I10" s="8">
        <v>45100</v>
      </c>
      <c r="J10" s="13">
        <v>45101</v>
      </c>
    </row>
    <row r="11" spans="4:12" ht="1" customHeight="1" x14ac:dyDescent="0.2">
      <c r="D11" s="12">
        <v>45102</v>
      </c>
      <c r="E11" s="8">
        <v>45103</v>
      </c>
      <c r="F11" s="8">
        <v>45104</v>
      </c>
      <c r="G11" s="8">
        <v>45105</v>
      </c>
      <c r="H11" s="8">
        <v>45106</v>
      </c>
      <c r="I11" s="8">
        <v>45107</v>
      </c>
      <c r="J11" s="13">
        <v>45108</v>
      </c>
    </row>
    <row r="12" spans="4:12" ht="1" customHeight="1" x14ac:dyDescent="0.2">
      <c r="D12" s="12">
        <v>45109</v>
      </c>
      <c r="E12" s="8">
        <v>45110</v>
      </c>
      <c r="F12" s="8">
        <v>45111</v>
      </c>
      <c r="G12" s="8">
        <v>45112</v>
      </c>
      <c r="H12" s="8">
        <v>45113</v>
      </c>
      <c r="I12" s="8">
        <v>45114</v>
      </c>
      <c r="J12" s="13">
        <v>45115</v>
      </c>
    </row>
    <row r="13" spans="4:12" ht="1" customHeight="1" thickBot="1" x14ac:dyDescent="0.25">
      <c r="D13" s="14">
        <v>45116</v>
      </c>
      <c r="E13" s="15">
        <v>45117</v>
      </c>
      <c r="F13" s="15">
        <v>45118</v>
      </c>
      <c r="G13" s="15">
        <v>45119</v>
      </c>
      <c r="H13" s="15">
        <v>45120</v>
      </c>
      <c r="I13" s="15">
        <v>45121</v>
      </c>
      <c r="J13" s="16">
        <v>45122</v>
      </c>
    </row>
    <row r="14" spans="4:12" x14ac:dyDescent="0.2">
      <c r="D14" s="47" cm="1">
        <f t="array" ref="D14:J14">INDEX(Jan,ndx+0)</f>
        <v>45074</v>
      </c>
      <c r="E14" s="47">
        <v>45075</v>
      </c>
      <c r="F14" s="47">
        <v>45076</v>
      </c>
      <c r="G14" s="47">
        <v>45077</v>
      </c>
      <c r="H14" s="47">
        <v>45078</v>
      </c>
      <c r="I14" s="47">
        <v>45079</v>
      </c>
      <c r="J14" s="47">
        <v>45080</v>
      </c>
    </row>
    <row r="15" spans="4:12" ht="17" thickBot="1" x14ac:dyDescent="0.25">
      <c r="D15" s="2"/>
      <c r="E15" s="2"/>
      <c r="F15" s="2"/>
      <c r="G15" s="2"/>
      <c r="H15" s="2"/>
      <c r="I15" s="2"/>
      <c r="J15" s="2"/>
      <c r="L15" s="6"/>
    </row>
    <row r="16" spans="4:12" ht="18" thickTop="1" thickBot="1" x14ac:dyDescent="0.25">
      <c r="D16" s="45"/>
      <c r="E16" s="45"/>
      <c r="F16" s="45"/>
      <c r="G16" s="46">
        <f>MAY!G44</f>
        <v>0</v>
      </c>
      <c r="H16" s="72"/>
      <c r="I16" s="70"/>
      <c r="J16" s="70"/>
      <c r="L16" s="6">
        <v>0.75</v>
      </c>
    </row>
    <row r="17" spans="4:12" ht="16" customHeight="1" thickTop="1" x14ac:dyDescent="0.2">
      <c r="D17" s="25"/>
      <c r="E17" s="25"/>
      <c r="F17" s="25"/>
      <c r="G17" s="25" t="str">
        <f>IF(ISBLANK(G16),(IFERROR(VLOOKUP(F16,Rates!$A$2:$N$451,2,FALSE),"")),(IFERROR(VLOOKUP(G16,Rates!$A$2:$N$451,2,FALSE),"")))</f>
        <v/>
      </c>
      <c r="H17" s="25" t="str">
        <f>IF(ISBLANK(H16),(IFERROR(VLOOKUP(G16,Rates!$A$2:$N$451,2,FALSE),"")),(IFERROR(VLOOKUP(H16,Rates!$A$2:$N$451,2,FALSE),"")))</f>
        <v/>
      </c>
      <c r="I17" s="25" t="str">
        <f>IF(ISBLANK(I16),(IFERROR(VLOOKUP(H16,Rates!$A$2:$N$451,2,FALSE),"")),(IFERROR(VLOOKUP(I16,Rates!$A$2:$N$451,2,FALSE),"")))</f>
        <v/>
      </c>
      <c r="J17" s="25" t="str">
        <f>IF(ISBLANK(J16),(IFERROR(VLOOKUP(I16,Rates!$A$2:$N$451,2,FALSE),"")),(IFERROR(VLOOKUP(J16,Rates!$A$2:$N$451,2,FALSE),"")))</f>
        <v/>
      </c>
      <c r="L17" s="6"/>
    </row>
    <row r="18" spans="4:12" ht="1" customHeight="1" x14ac:dyDescent="0.2">
      <c r="D18" s="27">
        <f>IF(MAY!J44=0,VLOOKUP($L$16,$L$16:$M$17,1,FALSE),"")</f>
        <v>0.75</v>
      </c>
      <c r="E18" s="27">
        <f t="shared" ref="E18:G18" si="0">IF(D16=0,VLOOKUP($L$16,$L$16:$M$17,1,FALSE),"")</f>
        <v>0.75</v>
      </c>
      <c r="F18" s="27">
        <f t="shared" si="0"/>
        <v>0.75</v>
      </c>
      <c r="G18" s="27">
        <f t="shared" si="0"/>
        <v>0.75</v>
      </c>
      <c r="H18" s="27">
        <f>IF(G16=0,VLOOKUP($L$16,$L$16:$M$17,1,FALSE),"")</f>
        <v>0.75</v>
      </c>
      <c r="I18" s="27">
        <f t="shared" ref="I18:J18" si="1">IF(H16=0,VLOOKUP($L$16,$L$16:$M$17,1,FALSE),"")</f>
        <v>0.75</v>
      </c>
      <c r="J18" s="27">
        <f t="shared" si="1"/>
        <v>0.75</v>
      </c>
      <c r="K18" s="4"/>
    </row>
    <row r="19" spans="4:12" ht="1" customHeight="1" x14ac:dyDescent="0.2">
      <c r="D19" s="27"/>
      <c r="E19" s="27"/>
      <c r="F19" s="27"/>
      <c r="G19" s="27" t="str">
        <f>IF(ISBLANK(G16),VLOOKUP($L$16,$L$16:$M$17,1,FALSE),"")</f>
        <v/>
      </c>
      <c r="H19" s="27">
        <f>IF(ISBLANK(H16),VLOOKUP($L$16,$L$16:$M$17,1,FALSE),"")</f>
        <v>0.75</v>
      </c>
      <c r="I19" s="27">
        <f>IF(ISBLANK(I16),VLOOKUP($L$16,$L$16:$M$17,1,FALSE),"")</f>
        <v>0.75</v>
      </c>
      <c r="J19" s="27">
        <f>IF(ISBLANK(J16),VLOOKUP($L$16,$L$16:$M$17,1,FALSE),"")</f>
        <v>0.75</v>
      </c>
    </row>
    <row r="20" spans="4:12" x14ac:dyDescent="0.2">
      <c r="D20" s="26"/>
      <c r="E20" s="26"/>
      <c r="F20" s="26"/>
      <c r="G20" s="26"/>
      <c r="H20" s="26" t="str">
        <f>IF(ISBLANK(G16),(IFERROR(PRODUCT(VLOOKUP(H17,Rates!$B$3:$N$451,2,FALSE),H18,H19),"")),(IFERROR(PRODUCT(VLOOKUP(H17,Rates!$B$3:$N$451,2,FALSE),H18,H19),"")))</f>
        <v/>
      </c>
      <c r="I20" s="26" t="str">
        <f>IF(ISBLANK(H16),(IFERROR(PRODUCT(VLOOKUP(I17,Rates!$B$3:$N$451,2,FALSE),I18,I19),"")),(IFERROR(PRODUCT(VLOOKUP(I17,Rates!$B$3:$N$451,2,FALSE),I18,I19),"")))</f>
        <v/>
      </c>
      <c r="J20" s="26" t="str">
        <f>IF(ISBLANK(I16),(IFERROR(PRODUCT(VLOOKUP(J17,Rates!$B$3:$N$451,2,FALSE),J18,J19),"")),(IFERROR(PRODUCT(VLOOKUP(J17,Rates!$B$3:$N$451,2,FALSE),J18,J19),"")))</f>
        <v/>
      </c>
    </row>
    <row r="21" spans="4:12" x14ac:dyDescent="0.2">
      <c r="D21" s="47" cm="1">
        <f t="array" ref="D21:J21">INDEX(Jan,ndx+1)</f>
        <v>45081</v>
      </c>
      <c r="E21" s="47">
        <v>45082</v>
      </c>
      <c r="F21" s="47">
        <v>45083</v>
      </c>
      <c r="G21" s="47">
        <v>45084</v>
      </c>
      <c r="H21" s="47">
        <v>45085</v>
      </c>
      <c r="I21" s="47">
        <v>45086</v>
      </c>
      <c r="J21" s="47">
        <v>45087</v>
      </c>
    </row>
    <row r="22" spans="4:12" ht="17" thickBot="1" x14ac:dyDescent="0.25">
      <c r="D22" s="2"/>
      <c r="E22" s="2"/>
      <c r="F22" s="2"/>
      <c r="G22" s="2"/>
      <c r="H22" s="2"/>
      <c r="I22" s="2"/>
      <c r="J22" s="2"/>
    </row>
    <row r="23" spans="4:12" ht="18" thickTop="1" thickBot="1" x14ac:dyDescent="0.25">
      <c r="D23" s="70"/>
      <c r="E23" s="70"/>
      <c r="F23" s="70"/>
      <c r="G23" s="70"/>
      <c r="H23" s="70"/>
      <c r="I23" s="70"/>
      <c r="J23" s="70"/>
    </row>
    <row r="24" spans="4:12" ht="17" thickTop="1" x14ac:dyDescent="0.2">
      <c r="D24" s="25" t="str">
        <f>IF(ISBLANK(D23),(IFERROR(VLOOKUP(J16,Rates!$A$2:$N$451,2,FALSE),"")),(IFERROR(VLOOKUP(D23,Rates!$A$2:$N$451,2,FALSE),"")))</f>
        <v/>
      </c>
      <c r="E24" s="25" t="str">
        <f>IF(ISBLANK(E23),(IFERROR(VLOOKUP(D23,Rates!$A$2:$N$451,2,FALSE),"")),(IFERROR(VLOOKUP(E23,Rates!$A$2:$N$451,2,FALSE),"")))</f>
        <v/>
      </c>
      <c r="F24" s="25" t="str">
        <f>IF(ISBLANK(F23),(IFERROR(VLOOKUP(E23,Rates!$A$2:$N$451,2,FALSE),"")),(IFERROR(VLOOKUP(F23,Rates!$A$2:$N$451,2,FALSE),"")))</f>
        <v/>
      </c>
      <c r="G24" s="25" t="str">
        <f>IF(ISBLANK(G23),(IFERROR(VLOOKUP(F23,Rates!$A$2:$N$451,2,FALSE),"")),(IFERROR(VLOOKUP(G23,Rates!$A$2:$N$451,2,FALSE),"")))</f>
        <v/>
      </c>
      <c r="H24" s="25" t="str">
        <f>IF(ISBLANK(H23),(IFERROR(VLOOKUP(G23,Rates!$A$2:$N$451,2,FALSE),"")),(IFERROR(VLOOKUP(H23,Rates!$A$2:$N$451,2,FALSE),"")))</f>
        <v/>
      </c>
      <c r="I24" s="25" t="str">
        <f>IF(ISBLANK(I23),(IFERROR(VLOOKUP(H23,Rates!$A$2:$N$451,2,FALSE),"")),(IFERROR(VLOOKUP(I23,Rates!$A$2:$N$451,2,FALSE),"")))</f>
        <v/>
      </c>
      <c r="J24" s="25" t="str">
        <f>IF(ISBLANK(J23),(IFERROR(VLOOKUP(I23,Rates!$A$2:$N$451,2,FALSE),"")),(IFERROR(VLOOKUP(J23,Rates!$A$2:$N$451,2,FALSE),"")))</f>
        <v/>
      </c>
    </row>
    <row r="25" spans="4:12" ht="1" customHeight="1" x14ac:dyDescent="0.2">
      <c r="D25" s="27">
        <f>IF(ISBLANK(J16),VLOOKUP($L$16,$L$16:$M$17,1,FALSE),"")</f>
        <v>0.75</v>
      </c>
      <c r="E25" s="27">
        <f t="shared" ref="E25:J25" si="2">IF(ISBLANK(D23),VLOOKUP($L$16,$L$16:$M$17,1,FALSE),"")</f>
        <v>0.75</v>
      </c>
      <c r="F25" s="27">
        <f t="shared" si="2"/>
        <v>0.75</v>
      </c>
      <c r="G25" s="27">
        <f t="shared" si="2"/>
        <v>0.75</v>
      </c>
      <c r="H25" s="27">
        <f t="shared" si="2"/>
        <v>0.75</v>
      </c>
      <c r="I25" s="27">
        <f t="shared" si="2"/>
        <v>0.75</v>
      </c>
      <c r="J25" s="27">
        <f t="shared" si="2"/>
        <v>0.75</v>
      </c>
    </row>
    <row r="26" spans="4:12" ht="1" customHeight="1" x14ac:dyDescent="0.2">
      <c r="D26" s="27">
        <f t="shared" ref="D26:J26" si="3">IF(ISBLANK(D23),VLOOKUP($L$16,$L$16:$M$17,1,FALSE),"")</f>
        <v>0.75</v>
      </c>
      <c r="E26" s="27">
        <f t="shared" si="3"/>
        <v>0.75</v>
      </c>
      <c r="F26" s="27">
        <f t="shared" si="3"/>
        <v>0.75</v>
      </c>
      <c r="G26" s="27">
        <f t="shared" si="3"/>
        <v>0.75</v>
      </c>
      <c r="H26" s="27">
        <f t="shared" si="3"/>
        <v>0.75</v>
      </c>
      <c r="I26" s="27">
        <f t="shared" si="3"/>
        <v>0.75</v>
      </c>
      <c r="J26" s="27">
        <f t="shared" si="3"/>
        <v>0.75</v>
      </c>
    </row>
    <row r="27" spans="4:12" x14ac:dyDescent="0.2">
      <c r="D27" s="26" t="str">
        <f>IF(ISBLANK(J16),(IFERROR(PRODUCT(VLOOKUP(D24,Rates!$B$3:$N$451,2,FALSE),D25,D26),"")),(IFERROR(PRODUCT(VLOOKUP(D24,Rates!$B$3:$N$451,2,FALSE),D25,D26),"")))</f>
        <v/>
      </c>
      <c r="E27" s="26" t="str">
        <f>IF(ISBLANK(D23),(IFERROR(PRODUCT(VLOOKUP(E24,Rates!$B$3:$N$451,2,FALSE),E25,E26),"")),(IFERROR(PRODUCT(VLOOKUP(E24,Rates!$B$3:$N$451,2,FALSE),E25,E26),"")))</f>
        <v/>
      </c>
      <c r="F27" s="26" t="str">
        <f>IF(ISBLANK(E23),(IFERROR(PRODUCT(VLOOKUP(F24,Rates!$B$3:$N$451,2,FALSE),F25,F26),"")),(IFERROR(PRODUCT(VLOOKUP(F24,Rates!$B$3:$N$451,2,FALSE),F25,F26),"")))</f>
        <v/>
      </c>
      <c r="G27" s="26" t="str">
        <f>IF(ISBLANK(F23),(IFERROR(PRODUCT(VLOOKUP(G24,Rates!$B$3:$N$451,2,FALSE),G25,G26),"")),(IFERROR(PRODUCT(VLOOKUP(G24,Rates!$B$3:$N$451,2,FALSE),G25,G26),"")))</f>
        <v/>
      </c>
      <c r="H27" s="26" t="str">
        <f>IF(ISBLANK(G23),(IFERROR(PRODUCT(VLOOKUP(H24,Rates!$B$3:$N$451,2,FALSE),H25,H26),"")),(IFERROR(PRODUCT(VLOOKUP(H24,Rates!$B$3:$N$451,2,FALSE),H25,H26),"")))</f>
        <v/>
      </c>
      <c r="I27" s="26" t="str">
        <f>IF(ISBLANK(H23),(IFERROR(PRODUCT(VLOOKUP(I24,Rates!$B$3:$N$451,2,FALSE),I25,I26),"")),(IFERROR(PRODUCT(VLOOKUP(I24,Rates!$B$3:$N$451,2,FALSE),I25,I26),"")))</f>
        <v/>
      </c>
      <c r="J27" s="26" t="str">
        <f>IF(ISBLANK(I23),(IFERROR(PRODUCT(VLOOKUP(J24,Rates!$B$3:$N$451,2,FALSE),J25,J26),"")),(IFERROR(PRODUCT(VLOOKUP(J24,Rates!$B$3:$N$451,2,FALSE),J25,J26),"")))</f>
        <v/>
      </c>
    </row>
    <row r="28" spans="4:12" x14ac:dyDescent="0.2">
      <c r="D28" s="47" cm="1">
        <f t="array" ref="D28:J28">INDEX(Jan,ndx+2)</f>
        <v>45088</v>
      </c>
      <c r="E28" s="47">
        <v>45089</v>
      </c>
      <c r="F28" s="47">
        <v>45090</v>
      </c>
      <c r="G28" s="47">
        <v>45091</v>
      </c>
      <c r="H28" s="47">
        <v>45092</v>
      </c>
      <c r="I28" s="47">
        <v>45093</v>
      </c>
      <c r="J28" s="47">
        <v>45094</v>
      </c>
    </row>
    <row r="29" spans="4:12" ht="17" thickBot="1" x14ac:dyDescent="0.25">
      <c r="D29" s="2"/>
      <c r="E29" s="2"/>
      <c r="F29" s="2"/>
      <c r="G29" s="2"/>
      <c r="H29" s="2"/>
      <c r="I29" s="2"/>
      <c r="J29" s="2"/>
    </row>
    <row r="30" spans="4:12" ht="18" thickTop="1" thickBot="1" x14ac:dyDescent="0.25">
      <c r="D30" s="70"/>
      <c r="E30" s="70"/>
      <c r="F30" s="70"/>
      <c r="G30" s="70"/>
      <c r="H30" s="70"/>
      <c r="I30" s="70"/>
      <c r="J30" s="70"/>
    </row>
    <row r="31" spans="4:12" ht="17" thickTop="1" x14ac:dyDescent="0.2">
      <c r="D31" s="25" t="str">
        <f>IF(ISBLANK(D30),(IFERROR(VLOOKUP(J23,Rates!$A$2:$N$451,2,FALSE),"")),(IFERROR(VLOOKUP(D30,Rates!$A$2:$N$451,2,FALSE),"")))</f>
        <v/>
      </c>
      <c r="E31" s="25" t="str">
        <f>IF(ISBLANK(E30),(IFERROR(VLOOKUP(D30,Rates!$A$2:$N$451,2,FALSE),"")),(IFERROR(VLOOKUP(E30,Rates!$A$2:$N$451,2,FALSE),"")))</f>
        <v/>
      </c>
      <c r="F31" s="25" t="str">
        <f>IF(ISBLANK(F30),(IFERROR(VLOOKUP(E30,Rates!$A$2:$N$451,2,FALSE),"")),(IFERROR(VLOOKUP(F30,Rates!$A$2:$N$451,2,FALSE),"")))</f>
        <v/>
      </c>
      <c r="G31" s="25" t="str">
        <f>IF(ISBLANK(G30),(IFERROR(VLOOKUP(F30,Rates!$A$2:$N$451,2,FALSE),"")),(IFERROR(VLOOKUP(G30,Rates!$A$2:$N$451,2,FALSE),"")))</f>
        <v/>
      </c>
      <c r="H31" s="25" t="str">
        <f>IF(ISBLANK(H30),(IFERROR(VLOOKUP(G30,Rates!$A$2:$N$451,2,FALSE),"")),(IFERROR(VLOOKUP(H30,Rates!$A$2:$N$451,2,FALSE),"")))</f>
        <v/>
      </c>
      <c r="I31" s="25" t="str">
        <f>IF(ISBLANK(I30),(IFERROR(VLOOKUP(H30,Rates!$A$2:$N$451,2,FALSE),"")),(IFERROR(VLOOKUP(I30,Rates!$A$2:$N$451,2,FALSE),"")))</f>
        <v/>
      </c>
      <c r="J31" s="25" t="str">
        <f>IF(ISBLANK(J30),(IFERROR(VLOOKUP(I30,Rates!$A$2:$N$451,2,FALSE),"")),(IFERROR(VLOOKUP(J30,Rates!$A$2:$N$451,2,FALSE),"")))</f>
        <v/>
      </c>
    </row>
    <row r="32" spans="4:12" ht="1" customHeight="1" x14ac:dyDescent="0.2">
      <c r="D32" s="27">
        <f>IF(ISBLANK(J23),VLOOKUP($L$16,$L$16:$M$17,1,FALSE),"")</f>
        <v>0.75</v>
      </c>
      <c r="E32" s="27">
        <f t="shared" ref="E32:J32" si="4">IF(ISBLANK(D30),VLOOKUP($L$16,$L$16:$M$17,1,FALSE),"")</f>
        <v>0.75</v>
      </c>
      <c r="F32" s="27">
        <f t="shared" si="4"/>
        <v>0.75</v>
      </c>
      <c r="G32" s="27">
        <f t="shared" si="4"/>
        <v>0.75</v>
      </c>
      <c r="H32" s="27">
        <f t="shared" si="4"/>
        <v>0.75</v>
      </c>
      <c r="I32" s="27">
        <f t="shared" si="4"/>
        <v>0.75</v>
      </c>
      <c r="J32" s="27">
        <f t="shared" si="4"/>
        <v>0.75</v>
      </c>
    </row>
    <row r="33" spans="4:10" ht="1" customHeight="1" x14ac:dyDescent="0.2">
      <c r="D33" s="27">
        <f t="shared" ref="D33:J33" si="5">IF(ISBLANK(D30),VLOOKUP($L$16,$L$16:$M$17,1,FALSE),"")</f>
        <v>0.75</v>
      </c>
      <c r="E33" s="27">
        <f t="shared" si="5"/>
        <v>0.75</v>
      </c>
      <c r="F33" s="27">
        <f t="shared" si="5"/>
        <v>0.75</v>
      </c>
      <c r="G33" s="27">
        <f t="shared" si="5"/>
        <v>0.75</v>
      </c>
      <c r="H33" s="27">
        <f t="shared" si="5"/>
        <v>0.75</v>
      </c>
      <c r="I33" s="27">
        <f t="shared" si="5"/>
        <v>0.75</v>
      </c>
      <c r="J33" s="27">
        <f t="shared" si="5"/>
        <v>0.75</v>
      </c>
    </row>
    <row r="34" spans="4:10" x14ac:dyDescent="0.2">
      <c r="D34" s="26" t="str">
        <f>IF(ISBLANK(J23),(IFERROR(PRODUCT(VLOOKUP(D31,Rates!$B$3:$N$451,2,FALSE),D32,D33),"")),(IFERROR(PRODUCT(VLOOKUP(D31,Rates!$B$3:$N$451,2,FALSE),D32,D33),"")))</f>
        <v/>
      </c>
      <c r="E34" s="26" t="str">
        <f>IF(ISBLANK(D30),(IFERROR(PRODUCT(VLOOKUP(E31,Rates!$B$3:$N$451,2,FALSE),E32,E33),"")),(IFERROR(PRODUCT(VLOOKUP(E31,Rates!$B$3:$N$451,2,FALSE),E32,E33),"")))</f>
        <v/>
      </c>
      <c r="F34" s="26" t="str">
        <f>IF(ISBLANK(E30),(IFERROR(PRODUCT(VLOOKUP(F31,Rates!$B$3:$N$451,2,FALSE),F32,F33),"")),(IFERROR(PRODUCT(VLOOKUP(F31,Rates!$B$3:$N$451,2,FALSE),F32,F33),"")))</f>
        <v/>
      </c>
      <c r="G34" s="26" t="str">
        <f>IF(ISBLANK(F30),(IFERROR(PRODUCT(VLOOKUP(G31,Rates!$B$3:$N$451,2,FALSE),G32,G33),"")),(IFERROR(PRODUCT(VLOOKUP(G31,Rates!$B$3:$N$451,2,FALSE),G32,G33),"")))</f>
        <v/>
      </c>
      <c r="H34" s="26" t="str">
        <f>IF(ISBLANK(G30),(IFERROR(PRODUCT(VLOOKUP(H31,Rates!$B$3:$N$451,2,FALSE),H32,H33),"")),(IFERROR(PRODUCT(VLOOKUP(H31,Rates!$B$3:$N$451,2,FALSE),H32,H33),"")))</f>
        <v/>
      </c>
      <c r="I34" s="26" t="str">
        <f>IF(ISBLANK(H30),(IFERROR(PRODUCT(VLOOKUP(I31,Rates!$B$3:$N$451,2,FALSE),I32,I33),"")),(IFERROR(PRODUCT(VLOOKUP(I31,Rates!$B$3:$N$451,2,FALSE),I32,I33),"")))</f>
        <v/>
      </c>
      <c r="J34" s="26" t="str">
        <f>IF(ISBLANK(I30),(IFERROR(PRODUCT(VLOOKUP(J31,Rates!$B$3:$N$451,2,FALSE),J32,J33),"")),(IFERROR(PRODUCT(VLOOKUP(J31,Rates!$B$3:$N$451,2,FALSE),J32,J33),"")))</f>
        <v/>
      </c>
    </row>
    <row r="35" spans="4:10" x14ac:dyDescent="0.2">
      <c r="D35" s="47" cm="1">
        <f t="array" ref="D35:J35">INDEX(Jan,ndx+3)</f>
        <v>45095</v>
      </c>
      <c r="E35" s="47">
        <v>45096</v>
      </c>
      <c r="F35" s="47">
        <v>45097</v>
      </c>
      <c r="G35" s="47">
        <v>45098</v>
      </c>
      <c r="H35" s="47">
        <v>45099</v>
      </c>
      <c r="I35" s="47">
        <v>45100</v>
      </c>
      <c r="J35" s="47">
        <v>45101</v>
      </c>
    </row>
    <row r="36" spans="4:10" ht="17" thickBot="1" x14ac:dyDescent="0.25">
      <c r="D36" s="2"/>
      <c r="E36" s="2"/>
      <c r="F36" s="2"/>
      <c r="G36" s="2"/>
      <c r="H36" s="2"/>
      <c r="I36" s="2"/>
      <c r="J36" s="2"/>
    </row>
    <row r="37" spans="4:10" ht="18" thickTop="1" thickBot="1" x14ac:dyDescent="0.25">
      <c r="D37" s="70"/>
      <c r="E37" s="70"/>
      <c r="F37" s="70"/>
      <c r="G37" s="70"/>
      <c r="H37" s="70"/>
      <c r="I37" s="70"/>
      <c r="J37" s="70"/>
    </row>
    <row r="38" spans="4:10" ht="17" thickTop="1" x14ac:dyDescent="0.2">
      <c r="D38" s="25" t="str">
        <f>IF(ISBLANK(D37),(IFERROR(VLOOKUP(J30,Rates!$A$2:$N$451,2,FALSE),"")),(IFERROR(VLOOKUP(D37,Rates!$A$2:$N$451,2,FALSE),"")))</f>
        <v/>
      </c>
      <c r="E38" s="25" t="str">
        <f>IF(ISBLANK(E37),(IFERROR(VLOOKUP(D37,Rates!$A$2:$N$451,2,FALSE),"")),(IFERROR(VLOOKUP(E37,Rates!$A$2:$N$451,2,FALSE),"")))</f>
        <v/>
      </c>
      <c r="F38" s="25" t="str">
        <f>IF(ISBLANK(F37),(IFERROR(VLOOKUP(E37,Rates!$A$2:$N$451,2,FALSE),"")),(IFERROR(VLOOKUP(F37,Rates!$A$2:$N$451,2,FALSE),"")))</f>
        <v/>
      </c>
      <c r="G38" s="25" t="str">
        <f>IF(ISBLANK(G37),(IFERROR(VLOOKUP(F37,Rates!$A$2:$N$451,2,FALSE),"")),(IFERROR(VLOOKUP(G37,Rates!$A$2:$N$451,2,FALSE),"")))</f>
        <v/>
      </c>
      <c r="H38" s="25" t="str">
        <f>IF(ISBLANK(H37),(IFERROR(VLOOKUP(G37,Rates!$A$2:$N$451,2,FALSE),"")),(IFERROR(VLOOKUP(H37,Rates!$A$2:$N$451,2,FALSE),"")))</f>
        <v/>
      </c>
      <c r="I38" s="25" t="str">
        <f>IF(ISBLANK(I37),(IFERROR(VLOOKUP(H37,Rates!$A$2:$N$451,2,FALSE),"")),(IFERROR(VLOOKUP(I37,Rates!$A$2:$N$451,2,FALSE),"")))</f>
        <v/>
      </c>
      <c r="J38" s="25" t="str">
        <f>IF(ISBLANK(J37),(IFERROR(VLOOKUP(I37,Rates!$A$2:$N$451,2,FALSE),"")),(IFERROR(VLOOKUP(J37,Rates!$A$2:$N$451,2,FALSE),"")))</f>
        <v/>
      </c>
    </row>
    <row r="39" spans="4:10" ht="1" customHeight="1" x14ac:dyDescent="0.2">
      <c r="D39" s="27">
        <f>IF(ISBLANK(J30),VLOOKUP($L$16,$L$16:$M$17,1,FALSE),"")</f>
        <v>0.75</v>
      </c>
      <c r="E39" s="27">
        <f t="shared" ref="E39:J39" si="6">IF(ISBLANK(D37),VLOOKUP($L$16,$L$16:$M$17,1,FALSE),"")</f>
        <v>0.75</v>
      </c>
      <c r="F39" s="27">
        <f t="shared" si="6"/>
        <v>0.75</v>
      </c>
      <c r="G39" s="27">
        <f t="shared" si="6"/>
        <v>0.75</v>
      </c>
      <c r="H39" s="27">
        <f t="shared" si="6"/>
        <v>0.75</v>
      </c>
      <c r="I39" s="27">
        <f t="shared" si="6"/>
        <v>0.75</v>
      </c>
      <c r="J39" s="27">
        <f t="shared" si="6"/>
        <v>0.75</v>
      </c>
    </row>
    <row r="40" spans="4:10" ht="1" customHeight="1" x14ac:dyDescent="0.2">
      <c r="D40" s="27">
        <f t="shared" ref="D40:J40" si="7">IF(ISBLANK(D37),VLOOKUP($L$16,$L$16:$M$17,1,FALSE),"")</f>
        <v>0.75</v>
      </c>
      <c r="E40" s="27">
        <f t="shared" si="7"/>
        <v>0.75</v>
      </c>
      <c r="F40" s="27">
        <f t="shared" si="7"/>
        <v>0.75</v>
      </c>
      <c r="G40" s="27">
        <f t="shared" si="7"/>
        <v>0.75</v>
      </c>
      <c r="H40" s="27">
        <f t="shared" si="7"/>
        <v>0.75</v>
      </c>
      <c r="I40" s="27">
        <f t="shared" si="7"/>
        <v>0.75</v>
      </c>
      <c r="J40" s="27">
        <f t="shared" si="7"/>
        <v>0.75</v>
      </c>
    </row>
    <row r="41" spans="4:10" x14ac:dyDescent="0.2">
      <c r="D41" s="26" t="str">
        <f>IF(ISBLANK(J30),(IFERROR(PRODUCT(VLOOKUP(D38,Rates!$B$3:$N$451,2,FALSE),D39,D40),"")),(IFERROR(PRODUCT(VLOOKUP(D38,Rates!$B$3:$N$451,2,FALSE),D39,D40),"")))</f>
        <v/>
      </c>
      <c r="E41" s="26" t="str">
        <f>IF(ISBLANK(D37),(IFERROR(PRODUCT(VLOOKUP(E38,Rates!$B$3:$N$451,2,FALSE),E39,E40),"")),(IFERROR(PRODUCT(VLOOKUP(E38,Rates!$B$3:$N$451,2,FALSE),E39,E40),"")))</f>
        <v/>
      </c>
      <c r="F41" s="26" t="str">
        <f>IF(ISBLANK(E37),(IFERROR(PRODUCT(VLOOKUP(F38,Rates!$B$3:$N$451,2,FALSE),F39,F40),"")),(IFERROR(PRODUCT(VLOOKUP(F38,Rates!$B$3:$N$451,2,FALSE),F39,F40),"")))</f>
        <v/>
      </c>
      <c r="G41" s="26" t="str">
        <f>IF(ISBLANK(F37),(IFERROR(PRODUCT(VLOOKUP(G38,Rates!$B$3:$N$451,2,FALSE),G39,G40),"")),(IFERROR(PRODUCT(VLOOKUP(G38,Rates!$B$3:$N$451,2,FALSE),G39,G40),"")))</f>
        <v/>
      </c>
      <c r="H41" s="26" t="str">
        <f>IF(ISBLANK(G37),(IFERROR(PRODUCT(VLOOKUP(H38,Rates!$B$3:$N$451,2,FALSE),H39,H40),"")),(IFERROR(PRODUCT(VLOOKUP(H38,Rates!$B$3:$N$451,2,FALSE),H39,H40),"")))</f>
        <v/>
      </c>
      <c r="I41" s="26" t="str">
        <f>IF(ISBLANK(H37),(IFERROR(PRODUCT(VLOOKUP(I38,Rates!$B$3:$N$451,2,FALSE),I39,I40),"")),(IFERROR(PRODUCT(VLOOKUP(I38,Rates!$B$3:$N$451,2,FALSE),I39,I40),"")))</f>
        <v/>
      </c>
      <c r="J41" s="26" t="str">
        <f>IF(ISBLANK(I37),(IFERROR(PRODUCT(VLOOKUP(J38,Rates!$B$3:$N$451,2,FALSE),J39,J40),"")),(IFERROR(PRODUCT(VLOOKUP(J38,Rates!$B$3:$N$451,2,FALSE),J39,J40),"")))</f>
        <v/>
      </c>
    </row>
    <row r="42" spans="4:10" x14ac:dyDescent="0.2">
      <c r="D42" s="47" cm="1">
        <f t="array" ref="D42:J42">INDEX(Jan,ndx+4)</f>
        <v>45102</v>
      </c>
      <c r="E42" s="47">
        <v>45103</v>
      </c>
      <c r="F42" s="47">
        <v>45104</v>
      </c>
      <c r="G42" s="47">
        <v>45105</v>
      </c>
      <c r="H42" s="47">
        <v>45106</v>
      </c>
      <c r="I42" s="47">
        <v>45107</v>
      </c>
      <c r="J42" s="47">
        <v>45108</v>
      </c>
    </row>
    <row r="43" spans="4:10" ht="17" thickBot="1" x14ac:dyDescent="0.25">
      <c r="D43" s="2"/>
      <c r="E43" s="2"/>
      <c r="F43" s="2"/>
      <c r="G43" s="2"/>
      <c r="H43" s="2"/>
      <c r="I43" s="2"/>
      <c r="J43" s="2"/>
    </row>
    <row r="44" spans="4:10" ht="18" thickTop="1" thickBot="1" x14ac:dyDescent="0.25">
      <c r="D44" s="70"/>
      <c r="E44" s="70"/>
      <c r="F44" s="70"/>
      <c r="G44" s="70"/>
      <c r="H44" s="70"/>
      <c r="I44" s="71"/>
      <c r="J44" s="41"/>
    </row>
    <row r="45" spans="4:10" ht="17" thickTop="1" x14ac:dyDescent="0.2">
      <c r="D45" s="25" t="str">
        <f>IF(ISBLANK(D44),(IFERROR(VLOOKUP(J37,Rates!$A$2:$N$451,2,FALSE),"")),(IFERROR(VLOOKUP(D44,Rates!$A$2:$N$451,2,FALSE),"")))</f>
        <v/>
      </c>
      <c r="E45" s="25" t="str">
        <f>IF(ISBLANK(E44),(IFERROR(VLOOKUP(D44,Rates!$A$2:$N$451,2,FALSE),"")),(IFERROR(VLOOKUP(E44,Rates!$A$2:$N$451,2,FALSE),"")))</f>
        <v/>
      </c>
      <c r="F45" s="25" t="str">
        <f>IF(ISBLANK(F44),(IFERROR(VLOOKUP(E44,Rates!$A$2:$N$451,2,FALSE),"")),(IFERROR(VLOOKUP(F44,Rates!$A$2:$N$451,2,FALSE),"")))</f>
        <v/>
      </c>
      <c r="G45" s="25" t="str">
        <f>IF(ISBLANK(G44),(IFERROR(VLOOKUP(F44,Rates!$A$2:$N$451,2,FALSE),"")),(IFERROR(VLOOKUP(G44,Rates!$A$2:$N$451,2,FALSE),"")))</f>
        <v/>
      </c>
      <c r="H45" s="25" t="str">
        <f>IF(ISBLANK(H44),(IFERROR(VLOOKUP(G44,Rates!$A$2:$N$451,2,FALSE),"")),(IFERROR(VLOOKUP(H44,Rates!$A$2:$N$451,2,FALSE),"")))</f>
        <v/>
      </c>
      <c r="I45" s="25" t="str">
        <f>IF(ISBLANK(I44),(IFERROR(VLOOKUP(H44,Rates!$A$2:$N$451,2,FALSE),"")),(IFERROR(VLOOKUP(I44,Rates!$A$2:$N$451,2,FALSE),"")))</f>
        <v/>
      </c>
      <c r="J45" s="25" t="str">
        <f>IF(ISBLANK(J44),(IFERROR(VLOOKUP(I44,Rates!$A$2:$N$451,2,FALSE),"")),(IFERROR(VLOOKUP(J44,Rates!$A$2:$N$451,2,FALSE),"")))</f>
        <v/>
      </c>
    </row>
    <row r="46" spans="4:10" ht="1" customHeight="1" x14ac:dyDescent="0.2">
      <c r="D46" s="27">
        <f>IF(ISBLANK(J37),VLOOKUP($L$16,$L$16:$M$17,1,FALSE),"")</f>
        <v>0.75</v>
      </c>
      <c r="E46" s="27">
        <f t="shared" ref="E46:J46" si="8">IF(ISBLANK(D44),VLOOKUP($L$16,$L$16:$M$17,1,FALSE),"")</f>
        <v>0.75</v>
      </c>
      <c r="F46" s="27">
        <f t="shared" si="8"/>
        <v>0.75</v>
      </c>
      <c r="G46" s="27">
        <f t="shared" si="8"/>
        <v>0.75</v>
      </c>
      <c r="H46" s="27">
        <f t="shared" si="8"/>
        <v>0.75</v>
      </c>
      <c r="I46" s="27">
        <f t="shared" si="8"/>
        <v>0.75</v>
      </c>
      <c r="J46" s="27">
        <f t="shared" si="8"/>
        <v>0.75</v>
      </c>
    </row>
    <row r="47" spans="4:10" ht="1" customHeight="1" x14ac:dyDescent="0.2">
      <c r="D47" s="27">
        <f t="shared" ref="D47:J47" si="9">IF(ISBLANK(D44),VLOOKUP($L$16,$L$16:$M$17,1,FALSE),"")</f>
        <v>0.75</v>
      </c>
      <c r="E47" s="27">
        <f t="shared" si="9"/>
        <v>0.75</v>
      </c>
      <c r="F47" s="27">
        <f t="shared" si="9"/>
        <v>0.75</v>
      </c>
      <c r="G47" s="27">
        <f t="shared" si="9"/>
        <v>0.75</v>
      </c>
      <c r="H47" s="27">
        <f t="shared" si="9"/>
        <v>0.75</v>
      </c>
      <c r="I47" s="27">
        <f t="shared" si="9"/>
        <v>0.75</v>
      </c>
      <c r="J47" s="27">
        <f t="shared" si="9"/>
        <v>0.75</v>
      </c>
    </row>
    <row r="48" spans="4:10" x14ac:dyDescent="0.2">
      <c r="D48" s="26" t="str">
        <f>IF(ISBLANK(J37),(IFERROR(PRODUCT(VLOOKUP(D45,Rates!$B$3:$N$451,2,FALSE),D46,D47),"")),(IFERROR(PRODUCT(VLOOKUP(D45,Rates!$B$3:$N$451,2,FALSE),D46,D47),"")))</f>
        <v/>
      </c>
      <c r="E48" s="26" t="str">
        <f>IF(ISBLANK(D44),(IFERROR(PRODUCT(VLOOKUP(E45,Rates!$B$3:$N$451,2,FALSE),E46,E47),"")),(IFERROR(PRODUCT(VLOOKUP(E45,Rates!$B$3:$N$451,2,FALSE),E46,E47),"")))</f>
        <v/>
      </c>
      <c r="F48" s="26" t="str">
        <f>IF(ISBLANK(E44),(IFERROR(PRODUCT(VLOOKUP(F45,Rates!$B$3:$N$451,2,FALSE),F46,F47),"")),(IFERROR(PRODUCT(VLOOKUP(F45,Rates!$B$3:$N$451,2,FALSE),F46,F47),"")))</f>
        <v/>
      </c>
      <c r="G48" s="26" t="str">
        <f>IF(ISBLANK(F44),(IFERROR(PRODUCT(VLOOKUP(G45,Rates!$B$3:$N$451,2,FALSE),G46,G47),"")),(IFERROR(PRODUCT(VLOOKUP(G45,Rates!$B$3:$N$451,2,FALSE),G46,G47),"")))</f>
        <v/>
      </c>
      <c r="H48" s="26" t="str">
        <f>IF(ISBLANK(G44),(IFERROR(PRODUCT(VLOOKUP(H45,Rates!$B$3:$N$451,2,FALSE),H46,H47),"")),(IFERROR(PRODUCT(VLOOKUP(H45,Rates!$B$3:$N$451,2,FALSE),H46,H47),"")))</f>
        <v/>
      </c>
      <c r="I48" s="26" t="str">
        <f>IF(ISBLANK(H44),(IFERROR(PRODUCT(VLOOKUP(I45,Rates!$B$3:$N$451,2,FALSE),I46,I47),"")),(IFERROR(PRODUCT(VLOOKUP(I45,Rates!$B$3:$N$451,2,FALSE),I46,I47),"")))</f>
        <v/>
      </c>
      <c r="J48" s="26"/>
    </row>
    <row r="49" spans="9:10" x14ac:dyDescent="0.2">
      <c r="I49" s="86" t="s">
        <v>767</v>
      </c>
      <c r="J49" s="86"/>
    </row>
  </sheetData>
  <sheetProtection algorithmName="SHA-512" hashValue="OVxC6vYcJDJfN8ZMjCwfTocSAWoZ+P+F/nqZUfJeX3OtGA6bbNifei9nBpsBxQqn4m8ZViAxyStzN1PF8r3qmQ==" saltValue="sx7d/bvRQ83UjrlIgQc7KA==" spinCount="100000" sheet="1" objects="1" scenarios="1" selectLockedCells="1"/>
  <mergeCells count="5">
    <mergeCell ref="I2:I3"/>
    <mergeCell ref="J2:J3"/>
    <mergeCell ref="D3:D4"/>
    <mergeCell ref="D5:J6"/>
    <mergeCell ref="I49:J49"/>
  </mergeCells>
  <conditionalFormatting sqref="H16:J16 D23:J23 D30:J30 D37:J37 D44:I44">
    <cfRule type="notContainsBlanks" dxfId="6" priority="1">
      <formula>LEN(TRIM(D16))&gt;0</formula>
    </cfRule>
  </conditionalFormatting>
  <pageMargins left="0.7" right="0.7" top="0.75" bottom="0.75" header="0.3" footer="0.3"/>
  <pageSetup orientation="portrait" horizontalDpi="0" verticalDpi="0"/>
  <drawing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8C05E75-19D9-014D-8B2B-5C395792E99B}">
  <dimension ref="D2:L56"/>
  <sheetViews>
    <sheetView showGridLines="0" showRowColHeaders="0" topLeftCell="B1" zoomScale="110" zoomScaleNormal="110" workbookViewId="0">
      <selection activeCell="J16" sqref="J16"/>
    </sheetView>
  </sheetViews>
  <sheetFormatPr baseColWidth="10" defaultRowHeight="16" x14ac:dyDescent="0.2"/>
  <cols>
    <col min="1" max="3" width="10.83203125" style="1"/>
    <col min="4" max="10" width="24.33203125" style="1" customWidth="1"/>
    <col min="11" max="16384" width="10.83203125" style="1"/>
  </cols>
  <sheetData>
    <row r="2" spans="4:12" ht="11" customHeight="1" x14ac:dyDescent="0.2">
      <c r="I2" s="81" t="s">
        <v>2</v>
      </c>
      <c r="J2" s="82">
        <f>SUM(J20,D27:J27,D34:J34,D41:J41,D48:J48,D55:E55)</f>
        <v>0</v>
      </c>
    </row>
    <row r="3" spans="4:12" ht="21" customHeight="1" x14ac:dyDescent="0.2">
      <c r="D3" s="84">
        <v>2023</v>
      </c>
      <c r="E3" s="6" t="s">
        <v>1</v>
      </c>
      <c r="I3" s="81"/>
      <c r="J3" s="83"/>
    </row>
    <row r="4" spans="4:12" ht="8" customHeight="1" x14ac:dyDescent="0.2">
      <c r="D4" s="84"/>
      <c r="J4" s="7"/>
    </row>
    <row r="5" spans="4:12" ht="3" customHeight="1" x14ac:dyDescent="0.2">
      <c r="D5" s="85" t="s">
        <v>806</v>
      </c>
      <c r="E5" s="85"/>
      <c r="F5" s="85"/>
      <c r="G5" s="85"/>
      <c r="H5" s="85"/>
      <c r="I5" s="85"/>
      <c r="J5" s="85"/>
    </row>
    <row r="6" spans="4:12" ht="17" thickBot="1" x14ac:dyDescent="0.25">
      <c r="D6" s="85"/>
      <c r="E6" s="85"/>
      <c r="F6" s="85"/>
      <c r="G6" s="85"/>
      <c r="H6" s="85"/>
      <c r="I6" s="85"/>
      <c r="J6" s="85"/>
    </row>
    <row r="7" spans="4:12" x14ac:dyDescent="0.2">
      <c r="D7" s="9" cm="1">
        <f t="array" ref="D7:J13">Jan</f>
        <v>45102</v>
      </c>
      <c r="E7" s="10">
        <v>45103</v>
      </c>
      <c r="F7" s="10">
        <v>45104</v>
      </c>
      <c r="G7" s="10">
        <v>45105</v>
      </c>
      <c r="H7" s="10">
        <v>45106</v>
      </c>
      <c r="I7" s="10">
        <v>45107</v>
      </c>
      <c r="J7" s="11">
        <v>45108</v>
      </c>
    </row>
    <row r="8" spans="4:12" ht="1" customHeight="1" x14ac:dyDescent="0.2">
      <c r="D8" s="12">
        <v>45109</v>
      </c>
      <c r="E8" s="8">
        <v>45110</v>
      </c>
      <c r="F8" s="8">
        <v>45111</v>
      </c>
      <c r="G8" s="8">
        <v>45112</v>
      </c>
      <c r="H8" s="8">
        <v>45113</v>
      </c>
      <c r="I8" s="8">
        <v>45114</v>
      </c>
      <c r="J8" s="13">
        <v>45115</v>
      </c>
    </row>
    <row r="9" spans="4:12" ht="1" customHeight="1" x14ac:dyDescent="0.2">
      <c r="D9" s="12">
        <v>45116</v>
      </c>
      <c r="E9" s="8">
        <v>45117</v>
      </c>
      <c r="F9" s="8">
        <v>45118</v>
      </c>
      <c r="G9" s="8">
        <v>45119</v>
      </c>
      <c r="H9" s="8">
        <v>45120</v>
      </c>
      <c r="I9" s="8">
        <v>45121</v>
      </c>
      <c r="J9" s="13">
        <v>45122</v>
      </c>
    </row>
    <row r="10" spans="4:12" ht="1" customHeight="1" x14ac:dyDescent="0.2">
      <c r="D10" s="12">
        <v>45123</v>
      </c>
      <c r="E10" s="8">
        <v>45124</v>
      </c>
      <c r="F10" s="8">
        <v>45125</v>
      </c>
      <c r="G10" s="8">
        <v>45126</v>
      </c>
      <c r="H10" s="8">
        <v>45127</v>
      </c>
      <c r="I10" s="8">
        <v>45128</v>
      </c>
      <c r="J10" s="13">
        <v>45129</v>
      </c>
    </row>
    <row r="11" spans="4:12" ht="1" customHeight="1" x14ac:dyDescent="0.2">
      <c r="D11" s="12">
        <v>45130</v>
      </c>
      <c r="E11" s="8">
        <v>45131</v>
      </c>
      <c r="F11" s="8">
        <v>45132</v>
      </c>
      <c r="G11" s="8">
        <v>45133</v>
      </c>
      <c r="H11" s="8">
        <v>45134</v>
      </c>
      <c r="I11" s="8">
        <v>45135</v>
      </c>
      <c r="J11" s="13">
        <v>45136</v>
      </c>
    </row>
    <row r="12" spans="4:12" ht="1" customHeight="1" x14ac:dyDescent="0.2">
      <c r="D12" s="12">
        <v>45137</v>
      </c>
      <c r="E12" s="8">
        <v>45138</v>
      </c>
      <c r="F12" s="8">
        <v>45139</v>
      </c>
      <c r="G12" s="8">
        <v>45140</v>
      </c>
      <c r="H12" s="8">
        <v>45141</v>
      </c>
      <c r="I12" s="8">
        <v>45142</v>
      </c>
      <c r="J12" s="13">
        <v>45143</v>
      </c>
    </row>
    <row r="13" spans="4:12" ht="1" customHeight="1" thickBot="1" x14ac:dyDescent="0.25">
      <c r="D13" s="14">
        <v>45144</v>
      </c>
      <c r="E13" s="15">
        <v>45145</v>
      </c>
      <c r="F13" s="15">
        <v>45146</v>
      </c>
      <c r="G13" s="15">
        <v>45147</v>
      </c>
      <c r="H13" s="15">
        <v>45148</v>
      </c>
      <c r="I13" s="15">
        <v>45149</v>
      </c>
      <c r="J13" s="16">
        <v>45150</v>
      </c>
    </row>
    <row r="14" spans="4:12" x14ac:dyDescent="0.2">
      <c r="D14" s="47" cm="1">
        <f t="array" ref="D14:J14">INDEX(Jan,ndx+0)</f>
        <v>45102</v>
      </c>
      <c r="E14" s="47">
        <v>45103</v>
      </c>
      <c r="F14" s="47">
        <v>45104</v>
      </c>
      <c r="G14" s="47">
        <v>45105</v>
      </c>
      <c r="H14" s="47">
        <v>45106</v>
      </c>
      <c r="I14" s="47">
        <v>45107</v>
      </c>
      <c r="J14" s="47">
        <v>45108</v>
      </c>
    </row>
    <row r="15" spans="4:12" ht="17" thickBot="1" x14ac:dyDescent="0.25">
      <c r="D15" s="2"/>
      <c r="E15" s="2"/>
      <c r="F15" s="2"/>
      <c r="G15" s="2"/>
      <c r="H15" s="2"/>
      <c r="I15" s="2"/>
      <c r="J15" s="2"/>
      <c r="L15" s="6"/>
    </row>
    <row r="16" spans="4:12" ht="18" thickTop="1" thickBot="1" x14ac:dyDescent="0.25">
      <c r="D16" s="45"/>
      <c r="E16" s="45"/>
      <c r="F16" s="45"/>
      <c r="G16" s="45"/>
      <c r="H16" s="45"/>
      <c r="I16" s="46">
        <f>JUN!I44</f>
        <v>0</v>
      </c>
      <c r="J16" s="72"/>
      <c r="L16" s="6">
        <v>0.75</v>
      </c>
    </row>
    <row r="17" spans="4:12" ht="16" customHeight="1" thickTop="1" x14ac:dyDescent="0.2">
      <c r="D17" s="25"/>
      <c r="E17" s="25"/>
      <c r="F17" s="25"/>
      <c r="G17" s="25"/>
      <c r="H17" s="25"/>
      <c r="I17" s="25" t="str">
        <f>IF(ISBLANK(I16),(IFERROR(VLOOKUP(H16,Rates!$A$2:$N$451,2,FALSE),"")),(IFERROR(VLOOKUP(I16,Rates!$A$2:$N$451,2,FALSE),"")))</f>
        <v/>
      </c>
      <c r="J17" s="25" t="str">
        <f>IF(ISBLANK(J16),(IFERROR(VLOOKUP(I16,Rates!$A$2:$N$451,2,FALSE),"")),(IFERROR(VLOOKUP(J16,Rates!$A$2:$N$451,2,FALSE),"")))</f>
        <v/>
      </c>
      <c r="L17" s="6"/>
    </row>
    <row r="18" spans="4:12" ht="1" customHeight="1" x14ac:dyDescent="0.2">
      <c r="D18" s="27">
        <f>IF(JUN!J44=0,VLOOKUP($L$16,$L$16:$M$17,1,FALSE),"")</f>
        <v>0.75</v>
      </c>
      <c r="E18" s="27">
        <f t="shared" ref="E18:H18" si="0">IF(D16=0,VLOOKUP($L$16,$L$16:$M$17,1,FALSE),"")</f>
        <v>0.75</v>
      </c>
      <c r="F18" s="27">
        <f t="shared" si="0"/>
        <v>0.75</v>
      </c>
      <c r="G18" s="27">
        <f t="shared" si="0"/>
        <v>0.75</v>
      </c>
      <c r="H18" s="27">
        <f t="shared" si="0"/>
        <v>0.75</v>
      </c>
      <c r="I18" s="27">
        <f>IF(H16=0,VLOOKUP($L$16,$L$16:$M$17,1,FALSE),"")</f>
        <v>0.75</v>
      </c>
      <c r="J18" s="27">
        <f>IF(I16=0,VLOOKUP($L$16,$L$16:$M$17,1,FALSE),"")</f>
        <v>0.75</v>
      </c>
      <c r="K18" s="4"/>
    </row>
    <row r="19" spans="4:12" ht="1" customHeight="1" x14ac:dyDescent="0.2">
      <c r="D19" s="27"/>
      <c r="E19" s="27">
        <f t="shared" ref="E19:J19" si="1">IF(ISBLANK(E16),VLOOKUP($L$16,$L$16:$M$17,1,FALSE),"")</f>
        <v>0.75</v>
      </c>
      <c r="F19" s="27">
        <f t="shared" si="1"/>
        <v>0.75</v>
      </c>
      <c r="G19" s="27">
        <f t="shared" si="1"/>
        <v>0.75</v>
      </c>
      <c r="H19" s="27">
        <f t="shared" si="1"/>
        <v>0.75</v>
      </c>
      <c r="I19" s="27" t="str">
        <f t="shared" si="1"/>
        <v/>
      </c>
      <c r="J19" s="27">
        <f t="shared" si="1"/>
        <v>0.75</v>
      </c>
    </row>
    <row r="20" spans="4:12" x14ac:dyDescent="0.2">
      <c r="D20" s="26"/>
      <c r="E20" s="26"/>
      <c r="F20" s="26"/>
      <c r="G20" s="26"/>
      <c r="H20" s="26"/>
      <c r="I20" s="26"/>
      <c r="J20" s="26" t="str">
        <f>IF(ISBLANK(I16),(IFERROR(PRODUCT(VLOOKUP(J17,Rates!$B$3:$N$451,2,FALSE),J18,J19),"")),(IFERROR(PRODUCT(VLOOKUP(J17,Rates!$B$3:$N$451,2,FALSE),J18,J19),"")))</f>
        <v/>
      </c>
    </row>
    <row r="21" spans="4:12" x14ac:dyDescent="0.2">
      <c r="D21" s="47" cm="1">
        <f t="array" ref="D21:J21">INDEX(Jan,ndx+1)</f>
        <v>45109</v>
      </c>
      <c r="E21" s="47">
        <v>45110</v>
      </c>
      <c r="F21" s="47">
        <v>45111</v>
      </c>
      <c r="G21" s="47">
        <v>45112</v>
      </c>
      <c r="H21" s="47">
        <v>45113</v>
      </c>
      <c r="I21" s="47">
        <v>45114</v>
      </c>
      <c r="J21" s="47">
        <v>45115</v>
      </c>
    </row>
    <row r="22" spans="4:12" ht="17" thickBot="1" x14ac:dyDescent="0.25">
      <c r="D22" s="2"/>
      <c r="E22" s="2"/>
      <c r="F22" s="2"/>
      <c r="G22" s="2"/>
      <c r="H22" s="2"/>
      <c r="I22" s="2"/>
      <c r="J22" s="2"/>
    </row>
    <row r="23" spans="4:12" ht="18" thickTop="1" thickBot="1" x14ac:dyDescent="0.25">
      <c r="D23" s="70"/>
      <c r="E23" s="70"/>
      <c r="F23" s="70"/>
      <c r="G23" s="70"/>
      <c r="H23" s="70"/>
      <c r="I23" s="70"/>
      <c r="J23" s="70"/>
    </row>
    <row r="24" spans="4:12" ht="17" thickTop="1" x14ac:dyDescent="0.2">
      <c r="D24" s="25" t="str">
        <f>IF(ISBLANK(D23),(IFERROR(VLOOKUP(J16,Rates!$A$2:$N$451,2,FALSE),"")),(IFERROR(VLOOKUP(D23,Rates!$A$2:$N$451,2,FALSE),"")))</f>
        <v/>
      </c>
      <c r="E24" s="25" t="str">
        <f>IF(ISBLANK(E23),(IFERROR(VLOOKUP(D23,Rates!$A$2:$N$451,2,FALSE),"")),(IFERROR(VLOOKUP(E23,Rates!$A$2:$N$451,2,FALSE),"")))</f>
        <v/>
      </c>
      <c r="F24" s="25" t="str">
        <f>IF(ISBLANK(F23),(IFERROR(VLOOKUP(E23,Rates!$A$2:$N$451,2,FALSE),"")),(IFERROR(VLOOKUP(F23,Rates!$A$2:$N$451,2,FALSE),"")))</f>
        <v/>
      </c>
      <c r="G24" s="25" t="str">
        <f>IF(ISBLANK(G23),(IFERROR(VLOOKUP(F23,Rates!$A$2:$N$451,2,FALSE),"")),(IFERROR(VLOOKUP(G23,Rates!$A$2:$N$451,2,FALSE),"")))</f>
        <v/>
      </c>
      <c r="H24" s="25" t="str">
        <f>IF(ISBLANK(H23),(IFERROR(VLOOKUP(G23,Rates!$A$2:$N$451,2,FALSE),"")),(IFERROR(VLOOKUP(H23,Rates!$A$2:$N$451,2,FALSE),"")))</f>
        <v/>
      </c>
      <c r="I24" s="25" t="str">
        <f>IF(ISBLANK(I23),(IFERROR(VLOOKUP(H23,Rates!$A$2:$N$451,2,FALSE),"")),(IFERROR(VLOOKUP(I23,Rates!$A$2:$N$451,2,FALSE),"")))</f>
        <v/>
      </c>
      <c r="J24" s="25" t="str">
        <f>IF(ISBLANK(J23),(IFERROR(VLOOKUP(I23,Rates!$A$2:$N$451,2,FALSE),"")),(IFERROR(VLOOKUP(J23,Rates!$A$2:$N$451,2,FALSE),"")))</f>
        <v/>
      </c>
    </row>
    <row r="25" spans="4:12" ht="1" customHeight="1" x14ac:dyDescent="0.2">
      <c r="D25" s="27">
        <f>IF(ISBLANK(J16),VLOOKUP($L$16,$L$16:$M$17,1,FALSE),"")</f>
        <v>0.75</v>
      </c>
      <c r="E25" s="27">
        <f t="shared" ref="E25:J25" si="2">IF(ISBLANK(D23),VLOOKUP($L$16,$L$16:$M$17,1,FALSE),"")</f>
        <v>0.75</v>
      </c>
      <c r="F25" s="27">
        <f t="shared" si="2"/>
        <v>0.75</v>
      </c>
      <c r="G25" s="27">
        <f t="shared" si="2"/>
        <v>0.75</v>
      </c>
      <c r="H25" s="27">
        <f t="shared" si="2"/>
        <v>0.75</v>
      </c>
      <c r="I25" s="27">
        <f t="shared" si="2"/>
        <v>0.75</v>
      </c>
      <c r="J25" s="27">
        <f t="shared" si="2"/>
        <v>0.75</v>
      </c>
    </row>
    <row r="26" spans="4:12" ht="1" customHeight="1" x14ac:dyDescent="0.2">
      <c r="D26" s="27">
        <f t="shared" ref="D26:J26" si="3">IF(ISBLANK(D23),VLOOKUP($L$16,$L$16:$M$17,1,FALSE),"")</f>
        <v>0.75</v>
      </c>
      <c r="E26" s="27">
        <f t="shared" si="3"/>
        <v>0.75</v>
      </c>
      <c r="F26" s="27">
        <f t="shared" si="3"/>
        <v>0.75</v>
      </c>
      <c r="G26" s="27">
        <f t="shared" si="3"/>
        <v>0.75</v>
      </c>
      <c r="H26" s="27">
        <f t="shared" si="3"/>
        <v>0.75</v>
      </c>
      <c r="I26" s="27">
        <f t="shared" si="3"/>
        <v>0.75</v>
      </c>
      <c r="J26" s="27">
        <f t="shared" si="3"/>
        <v>0.75</v>
      </c>
    </row>
    <row r="27" spans="4:12" x14ac:dyDescent="0.2">
      <c r="D27" s="26" t="str">
        <f>IF(ISBLANK(J16),(IFERROR(PRODUCT(VLOOKUP(D24,Rates!$B$3:$N$451,2,FALSE),D25,D26),"")),(IFERROR(PRODUCT(VLOOKUP(D24,Rates!$B$3:$N$451,2,FALSE),D25,D26),"")))</f>
        <v/>
      </c>
      <c r="E27" s="26" t="str">
        <f>IF(ISBLANK(D23),(IFERROR(PRODUCT(VLOOKUP(E24,Rates!$B$3:$N$451,2,FALSE),E25,E26),"")),(IFERROR(PRODUCT(VLOOKUP(E24,Rates!$B$3:$N$451,2,FALSE),E25,E26),"")))</f>
        <v/>
      </c>
      <c r="F27" s="26" t="str">
        <f>IF(ISBLANK(E23),(IFERROR(PRODUCT(VLOOKUP(F24,Rates!$B$3:$N$451,2,FALSE),F25,F26),"")),(IFERROR(PRODUCT(VLOOKUP(F24,Rates!$B$3:$N$451,2,FALSE),F25,F26),"")))</f>
        <v/>
      </c>
      <c r="G27" s="26" t="str">
        <f>IF(ISBLANK(F23),(IFERROR(PRODUCT(VLOOKUP(G24,Rates!$B$3:$N$451,2,FALSE),G25,G26),"")),(IFERROR(PRODUCT(VLOOKUP(G24,Rates!$B$3:$N$451,2,FALSE),G25,G26),"")))</f>
        <v/>
      </c>
      <c r="H27" s="26" t="str">
        <f>IF(ISBLANK(G23),(IFERROR(PRODUCT(VLOOKUP(H24,Rates!$B$3:$N$451,2,FALSE),H25,H26),"")),(IFERROR(PRODUCT(VLOOKUP(H24,Rates!$B$3:$N$451,2,FALSE),H25,H26),"")))</f>
        <v/>
      </c>
      <c r="I27" s="26" t="str">
        <f>IF(ISBLANK(H23),(IFERROR(PRODUCT(VLOOKUP(I24,Rates!$B$3:$N$451,2,FALSE),I25,I26),"")),(IFERROR(PRODUCT(VLOOKUP(I24,Rates!$B$3:$N$451,2,FALSE),I25,I26),"")))</f>
        <v/>
      </c>
      <c r="J27" s="26" t="str">
        <f>IF(ISBLANK(I23),(IFERROR(PRODUCT(VLOOKUP(J24,Rates!$B$3:$N$451,2,FALSE),J25,J26),"")),(IFERROR(PRODUCT(VLOOKUP(J24,Rates!$B$3:$N$451,2,FALSE),J25,J26),"")))</f>
        <v/>
      </c>
    </row>
    <row r="28" spans="4:12" x14ac:dyDescent="0.2">
      <c r="D28" s="47" cm="1">
        <f t="array" ref="D28:J28">INDEX(Jan,ndx+2)</f>
        <v>45116</v>
      </c>
      <c r="E28" s="47">
        <v>45117</v>
      </c>
      <c r="F28" s="47">
        <v>45118</v>
      </c>
      <c r="G28" s="47">
        <v>45119</v>
      </c>
      <c r="H28" s="47">
        <v>45120</v>
      </c>
      <c r="I28" s="47">
        <v>45121</v>
      </c>
      <c r="J28" s="47">
        <v>45122</v>
      </c>
    </row>
    <row r="29" spans="4:12" ht="17" thickBot="1" x14ac:dyDescent="0.25">
      <c r="D29" s="2"/>
      <c r="E29" s="2"/>
      <c r="F29" s="2"/>
      <c r="G29" s="2"/>
      <c r="H29" s="2"/>
      <c r="I29" s="2"/>
      <c r="J29" s="2"/>
    </row>
    <row r="30" spans="4:12" ht="18" thickTop="1" thickBot="1" x14ac:dyDescent="0.25">
      <c r="D30" s="70"/>
      <c r="E30" s="70"/>
      <c r="F30" s="70"/>
      <c r="G30" s="70"/>
      <c r="H30" s="70"/>
      <c r="I30" s="70"/>
      <c r="J30" s="70"/>
    </row>
    <row r="31" spans="4:12" ht="17" thickTop="1" x14ac:dyDescent="0.2">
      <c r="D31" s="25" t="str">
        <f>IF(ISBLANK(D30),(IFERROR(VLOOKUP(J23,Rates!$A$2:$N$451,2,FALSE),"")),(IFERROR(VLOOKUP(D30,Rates!$A$2:$N$451,2,FALSE),"")))</f>
        <v/>
      </c>
      <c r="E31" s="25" t="str">
        <f>IF(ISBLANK(E30),(IFERROR(VLOOKUP(D30,Rates!$A$2:$N$451,2,FALSE),"")),(IFERROR(VLOOKUP(E30,Rates!$A$2:$N$451,2,FALSE),"")))</f>
        <v/>
      </c>
      <c r="F31" s="25" t="str">
        <f>IF(ISBLANK(F30),(IFERROR(VLOOKUP(E30,Rates!$A$2:$N$451,2,FALSE),"")),(IFERROR(VLOOKUP(F30,Rates!$A$2:$N$451,2,FALSE),"")))</f>
        <v/>
      </c>
      <c r="G31" s="25" t="str">
        <f>IF(ISBLANK(G30),(IFERROR(VLOOKUP(F30,Rates!$A$2:$N$451,2,FALSE),"")),(IFERROR(VLOOKUP(G30,Rates!$A$2:$N$451,2,FALSE),"")))</f>
        <v/>
      </c>
      <c r="H31" s="25" t="str">
        <f>IF(ISBLANK(H30),(IFERROR(VLOOKUP(G30,Rates!$A$2:$N$451,2,FALSE),"")),(IFERROR(VLOOKUP(H30,Rates!$A$2:$N$451,2,FALSE),"")))</f>
        <v/>
      </c>
      <c r="I31" s="25" t="str">
        <f>IF(ISBLANK(I30),(IFERROR(VLOOKUP(H30,Rates!$A$2:$N$451,2,FALSE),"")),(IFERROR(VLOOKUP(I30,Rates!$A$2:$N$451,2,FALSE),"")))</f>
        <v/>
      </c>
      <c r="J31" s="25" t="str">
        <f>IF(ISBLANK(J30),(IFERROR(VLOOKUP(I30,Rates!$A$2:$N$451,2,FALSE),"")),(IFERROR(VLOOKUP(J30,Rates!$A$2:$N$451,2,FALSE),"")))</f>
        <v/>
      </c>
    </row>
    <row r="32" spans="4:12" ht="1" customHeight="1" x14ac:dyDescent="0.2">
      <c r="D32" s="27">
        <f>IF(ISBLANK(J23),VLOOKUP($L$16,$L$16:$M$17,1,FALSE),"")</f>
        <v>0.75</v>
      </c>
      <c r="E32" s="27">
        <f t="shared" ref="E32:J32" si="4">IF(ISBLANK(D30),VLOOKUP($L$16,$L$16:$M$17,1,FALSE),"")</f>
        <v>0.75</v>
      </c>
      <c r="F32" s="27">
        <f t="shared" si="4"/>
        <v>0.75</v>
      </c>
      <c r="G32" s="27">
        <f t="shared" si="4"/>
        <v>0.75</v>
      </c>
      <c r="H32" s="27">
        <f t="shared" si="4"/>
        <v>0.75</v>
      </c>
      <c r="I32" s="27">
        <f t="shared" si="4"/>
        <v>0.75</v>
      </c>
      <c r="J32" s="27">
        <f t="shared" si="4"/>
        <v>0.75</v>
      </c>
    </row>
    <row r="33" spans="4:10" ht="1" customHeight="1" x14ac:dyDescent="0.2">
      <c r="D33" s="27">
        <f t="shared" ref="D33:J33" si="5">IF(ISBLANK(D30),VLOOKUP($L$16,$L$16:$M$17,1,FALSE),"")</f>
        <v>0.75</v>
      </c>
      <c r="E33" s="27">
        <f t="shared" si="5"/>
        <v>0.75</v>
      </c>
      <c r="F33" s="27">
        <f t="shared" si="5"/>
        <v>0.75</v>
      </c>
      <c r="G33" s="27">
        <f t="shared" si="5"/>
        <v>0.75</v>
      </c>
      <c r="H33" s="27">
        <f t="shared" si="5"/>
        <v>0.75</v>
      </c>
      <c r="I33" s="27">
        <f t="shared" si="5"/>
        <v>0.75</v>
      </c>
      <c r="J33" s="27">
        <f t="shared" si="5"/>
        <v>0.75</v>
      </c>
    </row>
    <row r="34" spans="4:10" x14ac:dyDescent="0.2">
      <c r="D34" s="26" t="str">
        <f>IF(ISBLANK(J23),(IFERROR(PRODUCT(VLOOKUP(D31,Rates!$B$3:$N$451,2,FALSE),D32,D33),"")),(IFERROR(PRODUCT(VLOOKUP(D31,Rates!$B$3:$N$451,2,FALSE),D32,D33),"")))</f>
        <v/>
      </c>
      <c r="E34" s="26" t="str">
        <f>IF(ISBLANK(D30),(IFERROR(PRODUCT(VLOOKUP(E31,Rates!$B$3:$N$451,2,FALSE),E32,E33),"")),(IFERROR(PRODUCT(VLOOKUP(E31,Rates!$B$3:$N$451,2,FALSE),E32,E33),"")))</f>
        <v/>
      </c>
      <c r="F34" s="26" t="str">
        <f>IF(ISBLANK(E30),(IFERROR(PRODUCT(VLOOKUP(F31,Rates!$B$3:$N$451,2,FALSE),F32,F33),"")),(IFERROR(PRODUCT(VLOOKUP(F31,Rates!$B$3:$N$451,2,FALSE),F32,F33),"")))</f>
        <v/>
      </c>
      <c r="G34" s="26" t="str">
        <f>IF(ISBLANK(F30),(IFERROR(PRODUCT(VLOOKUP(G31,Rates!$B$3:$N$451,2,FALSE),G32,G33),"")),(IFERROR(PRODUCT(VLOOKUP(G31,Rates!$B$3:$N$451,2,FALSE),G32,G33),"")))</f>
        <v/>
      </c>
      <c r="H34" s="26" t="str">
        <f>IF(ISBLANK(G30),(IFERROR(PRODUCT(VLOOKUP(H31,Rates!$B$3:$N$451,2,FALSE),H32,H33),"")),(IFERROR(PRODUCT(VLOOKUP(H31,Rates!$B$3:$N$451,2,FALSE),H32,H33),"")))</f>
        <v/>
      </c>
      <c r="I34" s="26" t="str">
        <f>IF(ISBLANK(H30),(IFERROR(PRODUCT(VLOOKUP(I31,Rates!$B$3:$N$451,2,FALSE),I32,I33),"")),(IFERROR(PRODUCT(VLOOKUP(I31,Rates!$B$3:$N$451,2,FALSE),I32,I33),"")))</f>
        <v/>
      </c>
      <c r="J34" s="26" t="str">
        <f>IF(ISBLANK(I30),(IFERROR(PRODUCT(VLOOKUP(J31,Rates!$B$3:$N$451,2,FALSE),J32,J33),"")),(IFERROR(PRODUCT(VLOOKUP(J31,Rates!$B$3:$N$451,2,FALSE),J32,J33),"")))</f>
        <v/>
      </c>
    </row>
    <row r="35" spans="4:10" x14ac:dyDescent="0.2">
      <c r="D35" s="47" cm="1">
        <f t="array" ref="D35:J35">INDEX(Jan,ndx+3)</f>
        <v>45123</v>
      </c>
      <c r="E35" s="47">
        <v>45124</v>
      </c>
      <c r="F35" s="47">
        <v>45125</v>
      </c>
      <c r="G35" s="47">
        <v>45126</v>
      </c>
      <c r="H35" s="47">
        <v>45127</v>
      </c>
      <c r="I35" s="47">
        <v>45128</v>
      </c>
      <c r="J35" s="47">
        <v>45129</v>
      </c>
    </row>
    <row r="36" spans="4:10" ht="17" thickBot="1" x14ac:dyDescent="0.25">
      <c r="D36" s="2"/>
      <c r="E36" s="2"/>
      <c r="F36" s="2"/>
      <c r="G36" s="2"/>
      <c r="H36" s="2"/>
      <c r="I36" s="2"/>
      <c r="J36" s="2"/>
    </row>
    <row r="37" spans="4:10" ht="18" thickTop="1" thickBot="1" x14ac:dyDescent="0.25">
      <c r="D37" s="70"/>
      <c r="E37" s="70"/>
      <c r="F37" s="70"/>
      <c r="G37" s="70"/>
      <c r="H37" s="70"/>
      <c r="I37" s="70"/>
      <c r="J37" s="70"/>
    </row>
    <row r="38" spans="4:10" ht="17" thickTop="1" x14ac:dyDescent="0.2">
      <c r="D38" s="25" t="str">
        <f>IF(ISBLANK(D37),(IFERROR(VLOOKUP(J30,Rates!$A$2:$N$451,2,FALSE),"")),(IFERROR(VLOOKUP(D37,Rates!$A$2:$N$451,2,FALSE),"")))</f>
        <v/>
      </c>
      <c r="E38" s="25" t="str">
        <f>IF(ISBLANK(E37),(IFERROR(VLOOKUP(D37,Rates!$A$2:$N$451,2,FALSE),"")),(IFERROR(VLOOKUP(E37,Rates!$A$2:$N$451,2,FALSE),"")))</f>
        <v/>
      </c>
      <c r="F38" s="25" t="str">
        <f>IF(ISBLANK(F37),(IFERROR(VLOOKUP(E37,Rates!$A$2:$N$451,2,FALSE),"")),(IFERROR(VLOOKUP(F37,Rates!$A$2:$N$451,2,FALSE),"")))</f>
        <v/>
      </c>
      <c r="G38" s="25" t="str">
        <f>IF(ISBLANK(G37),(IFERROR(VLOOKUP(F37,Rates!$A$2:$N$451,2,FALSE),"")),(IFERROR(VLOOKUP(G37,Rates!$A$2:$N$451,2,FALSE),"")))</f>
        <v/>
      </c>
      <c r="H38" s="25" t="str">
        <f>IF(ISBLANK(H37),(IFERROR(VLOOKUP(G37,Rates!$A$2:$N$451,2,FALSE),"")),(IFERROR(VLOOKUP(H37,Rates!$A$2:$N$451,2,FALSE),"")))</f>
        <v/>
      </c>
      <c r="I38" s="25" t="str">
        <f>IF(ISBLANK(I37),(IFERROR(VLOOKUP(H37,Rates!$A$2:$N$451,2,FALSE),"")),(IFERROR(VLOOKUP(I37,Rates!$A$2:$N$451,2,FALSE),"")))</f>
        <v/>
      </c>
      <c r="J38" s="25" t="str">
        <f>IF(ISBLANK(J37),(IFERROR(VLOOKUP(I37,Rates!$A$2:$N$451,2,FALSE),"")),(IFERROR(VLOOKUP(J37,Rates!$A$2:$N$451,2,FALSE),"")))</f>
        <v/>
      </c>
    </row>
    <row r="39" spans="4:10" ht="1" customHeight="1" x14ac:dyDescent="0.2">
      <c r="D39" s="27">
        <f>IF(ISBLANK(J30),VLOOKUP($L$16,$L$16:$M$17,1,FALSE),"")</f>
        <v>0.75</v>
      </c>
      <c r="E39" s="27">
        <f t="shared" ref="E39:J39" si="6">IF(ISBLANK(D37),VLOOKUP($L$16,$L$16:$M$17,1,FALSE),"")</f>
        <v>0.75</v>
      </c>
      <c r="F39" s="27">
        <f t="shared" si="6"/>
        <v>0.75</v>
      </c>
      <c r="G39" s="27">
        <f t="shared" si="6"/>
        <v>0.75</v>
      </c>
      <c r="H39" s="27">
        <f t="shared" si="6"/>
        <v>0.75</v>
      </c>
      <c r="I39" s="27">
        <f t="shared" si="6"/>
        <v>0.75</v>
      </c>
      <c r="J39" s="27">
        <f t="shared" si="6"/>
        <v>0.75</v>
      </c>
    </row>
    <row r="40" spans="4:10" ht="1" customHeight="1" x14ac:dyDescent="0.2">
      <c r="D40" s="27">
        <f t="shared" ref="D40:J40" si="7">IF(ISBLANK(D37),VLOOKUP($L$16,$L$16:$M$17,1,FALSE),"")</f>
        <v>0.75</v>
      </c>
      <c r="E40" s="27">
        <f t="shared" si="7"/>
        <v>0.75</v>
      </c>
      <c r="F40" s="27">
        <f t="shared" si="7"/>
        <v>0.75</v>
      </c>
      <c r="G40" s="27">
        <f t="shared" si="7"/>
        <v>0.75</v>
      </c>
      <c r="H40" s="27">
        <f t="shared" si="7"/>
        <v>0.75</v>
      </c>
      <c r="I40" s="27">
        <f t="shared" si="7"/>
        <v>0.75</v>
      </c>
      <c r="J40" s="27">
        <f t="shared" si="7"/>
        <v>0.75</v>
      </c>
    </row>
    <row r="41" spans="4:10" x14ac:dyDescent="0.2">
      <c r="D41" s="26" t="str">
        <f>IF(ISBLANK(J30),(IFERROR(PRODUCT(VLOOKUP(D38,Rates!$B$3:$N$451,2,FALSE),D39,D40),"")),(IFERROR(PRODUCT(VLOOKUP(D38,Rates!$B$3:$N$451,2,FALSE),D39,D40),"")))</f>
        <v/>
      </c>
      <c r="E41" s="26" t="str">
        <f>IF(ISBLANK(D37),(IFERROR(PRODUCT(VLOOKUP(E38,Rates!$B$3:$N$451,2,FALSE),E39,E40),"")),(IFERROR(PRODUCT(VLOOKUP(E38,Rates!$B$3:$N$451,2,FALSE),E39,E40),"")))</f>
        <v/>
      </c>
      <c r="F41" s="26" t="str">
        <f>IF(ISBLANK(E37),(IFERROR(PRODUCT(VLOOKUP(F38,Rates!$B$3:$N$451,2,FALSE),F39,F40),"")),(IFERROR(PRODUCT(VLOOKUP(F38,Rates!$B$3:$N$451,2,FALSE),F39,F40),"")))</f>
        <v/>
      </c>
      <c r="G41" s="26" t="str">
        <f>IF(ISBLANK(F37),(IFERROR(PRODUCT(VLOOKUP(G38,Rates!$B$3:$N$451,2,FALSE),G39,G40),"")),(IFERROR(PRODUCT(VLOOKUP(G38,Rates!$B$3:$N$451,2,FALSE),G39,G40),"")))</f>
        <v/>
      </c>
      <c r="H41" s="26" t="str">
        <f>IF(ISBLANK(G37),(IFERROR(PRODUCT(VLOOKUP(H38,Rates!$B$3:$N$451,2,FALSE),H39,H40),"")),(IFERROR(PRODUCT(VLOOKUP(H38,Rates!$B$3:$N$451,2,FALSE),H39,H40),"")))</f>
        <v/>
      </c>
      <c r="I41" s="26" t="str">
        <f>IF(ISBLANK(H37),(IFERROR(PRODUCT(VLOOKUP(I38,Rates!$B$3:$N$451,2,FALSE),I39,I40),"")),(IFERROR(PRODUCT(VLOOKUP(I38,Rates!$B$3:$N$451,2,FALSE),I39,I40),"")))</f>
        <v/>
      </c>
      <c r="J41" s="26" t="str">
        <f>IF(ISBLANK(I37),(IFERROR(PRODUCT(VLOOKUP(J38,Rates!$B$3:$N$451,2,FALSE),J39,J40),"")),(IFERROR(PRODUCT(VLOOKUP(J38,Rates!$B$3:$N$451,2,FALSE),J39,J40),"")))</f>
        <v/>
      </c>
    </row>
    <row r="42" spans="4:10" x14ac:dyDescent="0.2">
      <c r="D42" s="47" cm="1">
        <f t="array" ref="D42:J42">INDEX(Jan,ndx+4)</f>
        <v>45130</v>
      </c>
      <c r="E42" s="47">
        <v>45131</v>
      </c>
      <c r="F42" s="47">
        <v>45132</v>
      </c>
      <c r="G42" s="47">
        <v>45133</v>
      </c>
      <c r="H42" s="47">
        <v>45134</v>
      </c>
      <c r="I42" s="47">
        <v>45135</v>
      </c>
      <c r="J42" s="47">
        <v>45136</v>
      </c>
    </row>
    <row r="43" spans="4:10" ht="17" thickBot="1" x14ac:dyDescent="0.25">
      <c r="D43" s="2"/>
      <c r="E43" s="2"/>
      <c r="F43" s="2"/>
      <c r="G43" s="2"/>
      <c r="H43" s="2"/>
      <c r="I43" s="2"/>
      <c r="J43" s="2"/>
    </row>
    <row r="44" spans="4:10" ht="18" thickTop="1" thickBot="1" x14ac:dyDescent="0.25">
      <c r="D44" s="70"/>
      <c r="E44" s="70"/>
      <c r="F44" s="70"/>
      <c r="G44" s="70"/>
      <c r="H44" s="70"/>
      <c r="I44" s="70"/>
      <c r="J44" s="70"/>
    </row>
    <row r="45" spans="4:10" ht="17" thickTop="1" x14ac:dyDescent="0.2">
      <c r="D45" s="25" t="str">
        <f>IF(ISBLANK(D44),(IFERROR(VLOOKUP(J37,Rates!$A$2:$N$451,2,FALSE),"")),(IFERROR(VLOOKUP(D44,Rates!$A$2:$N$451,2,FALSE),"")))</f>
        <v/>
      </c>
      <c r="E45" s="25" t="str">
        <f>IF(ISBLANK(E44),(IFERROR(VLOOKUP(D44,Rates!$A$2:$N$451,2,FALSE),"")),(IFERROR(VLOOKUP(E44,Rates!$A$2:$N$451,2,FALSE),"")))</f>
        <v/>
      </c>
      <c r="F45" s="25" t="str">
        <f>IF(ISBLANK(F44),(IFERROR(VLOOKUP(E44,Rates!$A$2:$N$451,2,FALSE),"")),(IFERROR(VLOOKUP(F44,Rates!$A$2:$N$451,2,FALSE),"")))</f>
        <v/>
      </c>
      <c r="G45" s="25" t="str">
        <f>IF(ISBLANK(G44),(IFERROR(VLOOKUP(F44,Rates!$A$2:$N$451,2,FALSE),"")),(IFERROR(VLOOKUP(G44,Rates!$A$2:$N$451,2,FALSE),"")))</f>
        <v/>
      </c>
      <c r="H45" s="25" t="str">
        <f>IF(ISBLANK(H44),(IFERROR(VLOOKUP(G44,Rates!$A$2:$N$451,2,FALSE),"")),(IFERROR(VLOOKUP(H44,Rates!$A$2:$N$451,2,FALSE),"")))</f>
        <v/>
      </c>
      <c r="I45" s="25" t="str">
        <f>IF(ISBLANK(I44),(IFERROR(VLOOKUP(H44,Rates!$A$2:$N$451,2,FALSE),"")),(IFERROR(VLOOKUP(I44,Rates!$A$2:$N$451,2,FALSE),"")))</f>
        <v/>
      </c>
      <c r="J45" s="25" t="str">
        <f>IF(ISBLANK(J44),(IFERROR(VLOOKUP(I44,Rates!$A$2:$N$451,2,FALSE),"")),(IFERROR(VLOOKUP(J44,Rates!$A$2:$N$451,2,FALSE),"")))</f>
        <v/>
      </c>
    </row>
    <row r="46" spans="4:10" ht="1" customHeight="1" x14ac:dyDescent="0.2">
      <c r="D46" s="27">
        <f>IF(ISBLANK(J37),VLOOKUP($L$16,$L$16:$M$17,1,FALSE),"")</f>
        <v>0.75</v>
      </c>
      <c r="E46" s="27">
        <f t="shared" ref="E46:J46" si="8">IF(ISBLANK(D44),VLOOKUP($L$16,$L$16:$M$17,1,FALSE),"")</f>
        <v>0.75</v>
      </c>
      <c r="F46" s="27">
        <f t="shared" si="8"/>
        <v>0.75</v>
      </c>
      <c r="G46" s="27">
        <f t="shared" si="8"/>
        <v>0.75</v>
      </c>
      <c r="H46" s="27">
        <f t="shared" si="8"/>
        <v>0.75</v>
      </c>
      <c r="I46" s="27">
        <f t="shared" si="8"/>
        <v>0.75</v>
      </c>
      <c r="J46" s="27">
        <f t="shared" si="8"/>
        <v>0.75</v>
      </c>
    </row>
    <row r="47" spans="4:10" ht="1" customHeight="1" x14ac:dyDescent="0.2">
      <c r="D47" s="27">
        <f t="shared" ref="D47:J47" si="9">IF(ISBLANK(D44),VLOOKUP($L$16,$L$16:$M$17,1,FALSE),"")</f>
        <v>0.75</v>
      </c>
      <c r="E47" s="27">
        <f t="shared" si="9"/>
        <v>0.75</v>
      </c>
      <c r="F47" s="27">
        <f t="shared" si="9"/>
        <v>0.75</v>
      </c>
      <c r="G47" s="27">
        <f t="shared" si="9"/>
        <v>0.75</v>
      </c>
      <c r="H47" s="27">
        <f t="shared" si="9"/>
        <v>0.75</v>
      </c>
      <c r="I47" s="27">
        <f t="shared" si="9"/>
        <v>0.75</v>
      </c>
      <c r="J47" s="27">
        <f t="shared" si="9"/>
        <v>0.75</v>
      </c>
    </row>
    <row r="48" spans="4:10" x14ac:dyDescent="0.2">
      <c r="D48" s="26" t="str">
        <f>IF(ISBLANK(J37),(IFERROR(PRODUCT(VLOOKUP(D45,Rates!$B$3:$N$451,2,FALSE),D46,D47),"")),(IFERROR(PRODUCT(VLOOKUP(D45,Rates!$B$3:$N$451,2,FALSE),D46,D47),"")))</f>
        <v/>
      </c>
      <c r="E48" s="26" t="str">
        <f>IF(ISBLANK(D44),(IFERROR(PRODUCT(VLOOKUP(E45,Rates!$B$3:$N$451,2,FALSE),E46,E47),"")),(IFERROR(PRODUCT(VLOOKUP(E45,Rates!$B$3:$N$451,2,FALSE),E46,E47),"")))</f>
        <v/>
      </c>
      <c r="F48" s="26" t="str">
        <f>IF(ISBLANK(E44),(IFERROR(PRODUCT(VLOOKUP(F45,Rates!$B$3:$N$451,2,FALSE),F46,F47),"")),(IFERROR(PRODUCT(VLOOKUP(F45,Rates!$B$3:$N$451,2,FALSE),F46,F47),"")))</f>
        <v/>
      </c>
      <c r="G48" s="26" t="str">
        <f>IF(ISBLANK(F44),(IFERROR(PRODUCT(VLOOKUP(G45,Rates!$B$3:$N$451,2,FALSE),G46,G47),"")),(IFERROR(PRODUCT(VLOOKUP(G45,Rates!$B$3:$N$451,2,FALSE),G46,G47),"")))</f>
        <v/>
      </c>
      <c r="H48" s="26" t="str">
        <f>IF(ISBLANK(G44),(IFERROR(PRODUCT(VLOOKUP(H45,Rates!$B$3:$N$451,2,FALSE),H46,H47),"")),(IFERROR(PRODUCT(VLOOKUP(H45,Rates!$B$3:$N$451,2,FALSE),H46,H47),"")))</f>
        <v/>
      </c>
      <c r="I48" s="26" t="str">
        <f>IF(ISBLANK(H44),(IFERROR(PRODUCT(VLOOKUP(I45,Rates!$B$3:$N$451,2,FALSE),I46,I47),"")),(IFERROR(PRODUCT(VLOOKUP(I45,Rates!$B$3:$N$451,2,FALSE),I46,I47),"")))</f>
        <v/>
      </c>
      <c r="J48" s="26" t="str">
        <f>IF(ISBLANK(I44),(IFERROR(PRODUCT(VLOOKUP(J45,Rates!$B$3:$N$451,2,FALSE),J46,J47),"")),(IFERROR(PRODUCT(VLOOKUP(J45,Rates!$B$3:$N$451,2,FALSE),J46,J47),"")))</f>
        <v/>
      </c>
    </row>
    <row r="49" spans="4:10" x14ac:dyDescent="0.2">
      <c r="D49" s="47" cm="1">
        <f t="array" ref="D49:J49">INDEX(Jan,ndx+5)</f>
        <v>45137</v>
      </c>
      <c r="E49" s="47">
        <v>45138</v>
      </c>
      <c r="F49" s="5">
        <v>45139</v>
      </c>
      <c r="G49" s="5">
        <v>45140</v>
      </c>
      <c r="H49" s="5">
        <v>45141</v>
      </c>
      <c r="I49" s="5">
        <v>45142</v>
      </c>
      <c r="J49" s="5">
        <v>45143</v>
      </c>
    </row>
    <row r="50" spans="4:10" ht="17" thickBot="1" x14ac:dyDescent="0.25">
      <c r="D50" s="2"/>
      <c r="E50" s="2"/>
      <c r="F50" s="36"/>
      <c r="G50" s="36"/>
      <c r="H50" s="36"/>
      <c r="I50" s="36"/>
      <c r="J50" s="36"/>
    </row>
    <row r="51" spans="4:10" ht="18" thickTop="1" thickBot="1" x14ac:dyDescent="0.25">
      <c r="D51" s="70"/>
      <c r="E51" s="71"/>
      <c r="F51" s="41"/>
      <c r="G51" s="41"/>
      <c r="H51" s="41"/>
      <c r="I51" s="41"/>
      <c r="J51" s="41"/>
    </row>
    <row r="52" spans="4:10" ht="16" customHeight="1" thickTop="1" x14ac:dyDescent="0.2">
      <c r="D52" s="25" t="str">
        <f>IF(ISBLANK(D51),(IFERROR(VLOOKUP(J44,Rates!$A$2:$N$451,2,FALSE),"")),(IFERROR(VLOOKUP(D51,Rates!$A$2:$N$451,2,FALSE),"")))</f>
        <v/>
      </c>
      <c r="E52" s="25" t="str">
        <f>IF(ISBLANK(E51),(IFERROR(VLOOKUP(D51,Rates!$A$2:$N$451,2,FALSE),"")),(IFERROR(VLOOKUP(E51,Rates!$A$2:$N$451,2,FALSE),"")))</f>
        <v/>
      </c>
      <c r="F52" s="37" t="str">
        <f>IF(ISBLANK(F51),(IFERROR(VLOOKUP(E51,Rates!$A$2:$N$451,2,FALSE),"")),(IFERROR(VLOOKUP(F51,Rates!$A$2:$N$451,2,FALSE),"")))</f>
        <v/>
      </c>
      <c r="G52" s="37"/>
      <c r="H52" s="37"/>
      <c r="I52" s="37"/>
      <c r="J52" s="37"/>
    </row>
    <row r="53" spans="4:10" ht="1" customHeight="1" x14ac:dyDescent="0.2">
      <c r="D53" s="27">
        <f>IF(ISBLANK(J44),VLOOKUP($L$16,$L$16:$M$17,1,FALSE),"")</f>
        <v>0.75</v>
      </c>
      <c r="E53" s="27">
        <f>IF(ISBLANK(D51),VLOOKUP($L$16,$L$16:$M$17,1,FALSE),"")</f>
        <v>0.75</v>
      </c>
      <c r="F53" s="38">
        <f>IF(ISBLANK(E51),VLOOKUP($L$16,$L$16:$M$17,1,FALSE),"")</f>
        <v>0.75</v>
      </c>
      <c r="G53" s="38"/>
      <c r="H53" s="38"/>
      <c r="I53" s="38"/>
      <c r="J53" s="38"/>
    </row>
    <row r="54" spans="4:10" ht="1" customHeight="1" x14ac:dyDescent="0.2">
      <c r="D54" s="27">
        <f>IF(ISBLANK(D51),VLOOKUP($L$16,$L$16:$M$17,1,FALSE),"")</f>
        <v>0.75</v>
      </c>
      <c r="E54" s="27">
        <f>IF(ISBLANK(E51),VLOOKUP($L$16,$L$16:$M$17,1,FALSE),"")</f>
        <v>0.75</v>
      </c>
      <c r="F54" s="38">
        <f>IF(ISBLANK(F51),VLOOKUP($L$16,$L$16:$M$17,1,FALSE),"")</f>
        <v>0.75</v>
      </c>
      <c r="G54" s="38"/>
      <c r="H54" s="38"/>
      <c r="I54" s="38"/>
      <c r="J54" s="38"/>
    </row>
    <row r="55" spans="4:10" x14ac:dyDescent="0.2">
      <c r="D55" s="26" t="str">
        <f>IF(ISBLANK(J44),(IFERROR(PRODUCT(VLOOKUP(D52,Rates!$B$3:$N$451,2,FALSE),D53,D54),"")),(IFERROR(PRODUCT(VLOOKUP(D52,Rates!$B$3:$N$451,2,FALSE),D53,D54),"")))</f>
        <v/>
      </c>
      <c r="E55" s="26" t="str">
        <f>IF(ISBLANK(D51),(IFERROR(PRODUCT(VLOOKUP(E52,Rates!$B$3:$N$451,2,FALSE),E53,E54),"")),(IFERROR(PRODUCT(VLOOKUP(E52,Rates!$B$3:$N$451,2,FALSE),E53,E54),"")))</f>
        <v/>
      </c>
      <c r="F55" s="39"/>
      <c r="G55" s="39"/>
      <c r="H55" s="39"/>
      <c r="I55" s="39"/>
      <c r="J55" s="39"/>
    </row>
    <row r="56" spans="4:10" x14ac:dyDescent="0.2">
      <c r="I56" s="86" t="s">
        <v>767</v>
      </c>
      <c r="J56" s="86"/>
    </row>
  </sheetData>
  <sheetProtection algorithmName="SHA-512" hashValue="fTRm9czT6nT3z652ASJ00k6lJ5QJvORhD65dBnyVRwPKgsTRxmY+rQfntVJPsn+hj+ZHRBLj2XC479vl4PtSpw==" saltValue="sReIA1luCeORjgkq3idHTg==" spinCount="100000" sheet="1" objects="1" scenarios="1" selectLockedCells="1"/>
  <mergeCells count="5">
    <mergeCell ref="I2:I3"/>
    <mergeCell ref="J2:J3"/>
    <mergeCell ref="D3:D4"/>
    <mergeCell ref="D5:J6"/>
    <mergeCell ref="I56:J56"/>
  </mergeCells>
  <conditionalFormatting sqref="J16 D23:J23 D30:J30 D37:J37 D44:J44 D51:E51">
    <cfRule type="notContainsBlanks" dxfId="5" priority="1">
      <formula>LEN(TRIM(D16))&gt;0</formula>
    </cfRule>
  </conditionalFormatting>
  <pageMargins left="0.7" right="0.7" top="0.75" bottom="0.75" header="0.3" footer="0.3"/>
  <pageSetup orientation="portrait" horizontalDpi="0" verticalDpi="0"/>
  <drawing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2BD1368-B397-2647-BB91-FBBEC5412143}">
  <dimension ref="D2:L49"/>
  <sheetViews>
    <sheetView showGridLines="0" showRowColHeaders="0" topLeftCell="B1" zoomScale="120" zoomScaleNormal="120" workbookViewId="0">
      <selection activeCell="F16" sqref="F16"/>
    </sheetView>
  </sheetViews>
  <sheetFormatPr baseColWidth="10" defaultRowHeight="16" x14ac:dyDescent="0.2"/>
  <cols>
    <col min="1" max="3" width="10.83203125" style="1"/>
    <col min="4" max="10" width="24.33203125" style="1" customWidth="1"/>
    <col min="11" max="16384" width="10.83203125" style="1"/>
  </cols>
  <sheetData>
    <row r="2" spans="4:12" ht="11" customHeight="1" x14ac:dyDescent="0.2">
      <c r="I2" s="81" t="s">
        <v>2</v>
      </c>
      <c r="J2" s="82">
        <f>SUM(D20:J20,D27:J27,D34:J34,D41:J41,D48:J48)</f>
        <v>0</v>
      </c>
    </row>
    <row r="3" spans="4:12" ht="21" customHeight="1" x14ac:dyDescent="0.2">
      <c r="D3" s="84">
        <v>2023</v>
      </c>
      <c r="E3" s="6" t="s">
        <v>1</v>
      </c>
      <c r="I3" s="81"/>
      <c r="J3" s="83"/>
    </row>
    <row r="4" spans="4:12" ht="8" customHeight="1" x14ac:dyDescent="0.2">
      <c r="D4" s="84"/>
      <c r="J4" s="7"/>
    </row>
    <row r="5" spans="4:12" ht="3" customHeight="1" x14ac:dyDescent="0.2">
      <c r="D5" s="85" t="s">
        <v>801</v>
      </c>
      <c r="E5" s="85"/>
      <c r="F5" s="85"/>
      <c r="G5" s="85"/>
      <c r="H5" s="85"/>
      <c r="I5" s="85"/>
      <c r="J5" s="85"/>
    </row>
    <row r="6" spans="4:12" ht="17" thickBot="1" x14ac:dyDescent="0.25">
      <c r="D6" s="85"/>
      <c r="E6" s="85"/>
      <c r="F6" s="85"/>
      <c r="G6" s="85"/>
      <c r="H6" s="85"/>
      <c r="I6" s="85"/>
      <c r="J6" s="85"/>
    </row>
    <row r="7" spans="4:12" x14ac:dyDescent="0.2">
      <c r="D7" s="9" cm="1">
        <f t="array" ref="D7:J13">Jan</f>
        <v>45137</v>
      </c>
      <c r="E7" s="10">
        <v>45138</v>
      </c>
      <c r="F7" s="10">
        <v>45139</v>
      </c>
      <c r="G7" s="10">
        <v>45140</v>
      </c>
      <c r="H7" s="10">
        <v>45141</v>
      </c>
      <c r="I7" s="10">
        <v>45142</v>
      </c>
      <c r="J7" s="11">
        <v>45143</v>
      </c>
    </row>
    <row r="8" spans="4:12" ht="1" customHeight="1" x14ac:dyDescent="0.2">
      <c r="D8" s="12">
        <v>45144</v>
      </c>
      <c r="E8" s="8">
        <v>45145</v>
      </c>
      <c r="F8" s="8">
        <v>45146</v>
      </c>
      <c r="G8" s="8">
        <v>45147</v>
      </c>
      <c r="H8" s="8">
        <v>45148</v>
      </c>
      <c r="I8" s="8">
        <v>45149</v>
      </c>
      <c r="J8" s="13">
        <v>45150</v>
      </c>
    </row>
    <row r="9" spans="4:12" ht="1" customHeight="1" x14ac:dyDescent="0.2">
      <c r="D9" s="12">
        <v>45151</v>
      </c>
      <c r="E9" s="8">
        <v>45152</v>
      </c>
      <c r="F9" s="8">
        <v>45153</v>
      </c>
      <c r="G9" s="8">
        <v>45154</v>
      </c>
      <c r="H9" s="8">
        <v>45155</v>
      </c>
      <c r="I9" s="8">
        <v>45156</v>
      </c>
      <c r="J9" s="13">
        <v>45157</v>
      </c>
    </row>
    <row r="10" spans="4:12" ht="1" customHeight="1" x14ac:dyDescent="0.2">
      <c r="D10" s="12">
        <v>45158</v>
      </c>
      <c r="E10" s="8">
        <v>45159</v>
      </c>
      <c r="F10" s="8">
        <v>45160</v>
      </c>
      <c r="G10" s="8">
        <v>45161</v>
      </c>
      <c r="H10" s="8">
        <v>45162</v>
      </c>
      <c r="I10" s="8">
        <v>45163</v>
      </c>
      <c r="J10" s="13">
        <v>45164</v>
      </c>
    </row>
    <row r="11" spans="4:12" ht="1" customHeight="1" x14ac:dyDescent="0.2">
      <c r="D11" s="12">
        <v>45165</v>
      </c>
      <c r="E11" s="8">
        <v>45166</v>
      </c>
      <c r="F11" s="8">
        <v>45167</v>
      </c>
      <c r="G11" s="8">
        <v>45168</v>
      </c>
      <c r="H11" s="8">
        <v>45169</v>
      </c>
      <c r="I11" s="8">
        <v>45170</v>
      </c>
      <c r="J11" s="13">
        <v>45171</v>
      </c>
    </row>
    <row r="12" spans="4:12" ht="1" customHeight="1" x14ac:dyDescent="0.2">
      <c r="D12" s="12">
        <v>45172</v>
      </c>
      <c r="E12" s="8">
        <v>45173</v>
      </c>
      <c r="F12" s="8">
        <v>45174</v>
      </c>
      <c r="G12" s="8">
        <v>45175</v>
      </c>
      <c r="H12" s="8">
        <v>45176</v>
      </c>
      <c r="I12" s="8">
        <v>45177</v>
      </c>
      <c r="J12" s="13">
        <v>45178</v>
      </c>
    </row>
    <row r="13" spans="4:12" ht="1" customHeight="1" thickBot="1" x14ac:dyDescent="0.25">
      <c r="D13" s="14">
        <v>45179</v>
      </c>
      <c r="E13" s="15">
        <v>45180</v>
      </c>
      <c r="F13" s="15">
        <v>45181</v>
      </c>
      <c r="G13" s="15">
        <v>45182</v>
      </c>
      <c r="H13" s="15">
        <v>45183</v>
      </c>
      <c r="I13" s="15">
        <v>45184</v>
      </c>
      <c r="J13" s="16">
        <v>45185</v>
      </c>
    </row>
    <row r="14" spans="4:12" x14ac:dyDescent="0.2">
      <c r="D14" s="47" cm="1">
        <f t="array" ref="D14:J14">INDEX(Jan,ndx+0)</f>
        <v>45137</v>
      </c>
      <c r="E14" s="47">
        <v>45138</v>
      </c>
      <c r="F14" s="47">
        <v>45139</v>
      </c>
      <c r="G14" s="47">
        <v>45140</v>
      </c>
      <c r="H14" s="47">
        <v>45141</v>
      </c>
      <c r="I14" s="47">
        <v>45142</v>
      </c>
      <c r="J14" s="47">
        <v>45143</v>
      </c>
    </row>
    <row r="15" spans="4:12" ht="17" thickBot="1" x14ac:dyDescent="0.25">
      <c r="D15" s="2"/>
      <c r="E15" s="2"/>
      <c r="F15" s="2"/>
      <c r="G15" s="2"/>
      <c r="H15" s="2"/>
      <c r="I15" s="2"/>
      <c r="J15" s="2"/>
      <c r="L15" s="6"/>
    </row>
    <row r="16" spans="4:12" ht="18" thickTop="1" thickBot="1" x14ac:dyDescent="0.25">
      <c r="D16" s="45"/>
      <c r="E16" s="46">
        <f>JUL!E51</f>
        <v>0</v>
      </c>
      <c r="F16" s="72"/>
      <c r="G16" s="70"/>
      <c r="H16" s="70"/>
      <c r="I16" s="70"/>
      <c r="J16" s="70"/>
      <c r="L16" s="6">
        <v>0.75</v>
      </c>
    </row>
    <row r="17" spans="4:12" ht="16" customHeight="1" thickTop="1" x14ac:dyDescent="0.2">
      <c r="D17" s="25" t="str">
        <f>IF(ISBLANK(D16),(IFERROR(VLOOKUP(C16,Rates!$A$2:$N$451,2,FALSE),"")),(IFERROR(VLOOKUP(D16,Rates!$A$2:$N$451,2,FALSE),"")))</f>
        <v/>
      </c>
      <c r="E17" s="25" t="str">
        <f>IF(ISBLANK(E16),(IFERROR(VLOOKUP(D16,Rates!$A$2:$N$451,2,FALSE),"")),(IFERROR(VLOOKUP(E16,Rates!$A$2:$N$451,2,FALSE),"")))</f>
        <v/>
      </c>
      <c r="F17" s="25" t="str">
        <f>IF(ISBLANK(F16),(IFERROR(VLOOKUP(E16,Rates!$A$2:$N$451,2,FALSE),"")),(IFERROR(VLOOKUP(F16,Rates!$A$2:$N$451,2,FALSE),"")))</f>
        <v/>
      </c>
      <c r="G17" s="25" t="str">
        <f>IF(ISBLANK(G16),(IFERROR(VLOOKUP(F16,Rates!$A$2:$N$451,2,FALSE),"")),(IFERROR(VLOOKUP(G16,Rates!$A$2:$N$451,2,FALSE),"")))</f>
        <v/>
      </c>
      <c r="H17" s="25" t="str">
        <f>IF(ISBLANK(H16),(IFERROR(VLOOKUP(G16,Rates!$A$2:$N$451,2,FALSE),"")),(IFERROR(VLOOKUP(H16,Rates!$A$2:$N$451,2,FALSE),"")))</f>
        <v/>
      </c>
      <c r="I17" s="25" t="str">
        <f>IF(ISBLANK(I16),(IFERROR(VLOOKUP(H16,Rates!$A$2:$N$451,2,FALSE),"")),(IFERROR(VLOOKUP(I16,Rates!$A$2:$N$451,2,FALSE),"")))</f>
        <v/>
      </c>
      <c r="J17" s="25" t="str">
        <f>IF(ISBLANK(J16),(IFERROR(VLOOKUP(I16,Rates!$A$2:$N$451,2,FALSE),"")),(IFERROR(VLOOKUP(J16,Rates!$A$2:$N$451,2,FALSE),"")))</f>
        <v/>
      </c>
      <c r="L17" s="6"/>
    </row>
    <row r="18" spans="4:12" ht="1" customHeight="1" x14ac:dyDescent="0.2">
      <c r="D18" s="27">
        <f>IF(JUL!J51=0,VLOOKUP($L$16,$L$16:$M$17,1,FALSE),"")</f>
        <v>0.75</v>
      </c>
      <c r="E18" s="27">
        <f t="shared" ref="E18" si="0">IF(D16=0,VLOOKUP($L$16,$L$16:$M$17,1,FALSE),"")</f>
        <v>0.75</v>
      </c>
      <c r="F18" s="27">
        <f>IF(E16=0,VLOOKUP($L$16,$L$16:$M$17,1,FALSE),"")</f>
        <v>0.75</v>
      </c>
      <c r="G18" s="27">
        <f t="shared" ref="G18:J18" si="1">IF(F16=0,VLOOKUP($L$16,$L$16:$M$17,1,FALSE),"")</f>
        <v>0.75</v>
      </c>
      <c r="H18" s="27">
        <f t="shared" si="1"/>
        <v>0.75</v>
      </c>
      <c r="I18" s="27">
        <f t="shared" si="1"/>
        <v>0.75</v>
      </c>
      <c r="J18" s="27">
        <f t="shared" si="1"/>
        <v>0.75</v>
      </c>
      <c r="K18" s="4"/>
    </row>
    <row r="19" spans="4:12" ht="1" customHeight="1" x14ac:dyDescent="0.2">
      <c r="D19" s="27"/>
      <c r="E19" s="27"/>
      <c r="F19" s="27">
        <f>IF(ISBLANK(F16),VLOOKUP($L$16,$L$16:$M$17,1,FALSE),"")</f>
        <v>0.75</v>
      </c>
      <c r="G19" s="27">
        <f>IF(ISBLANK(G16),VLOOKUP($L$16,$L$16:$M$17,1,FALSE),"")</f>
        <v>0.75</v>
      </c>
      <c r="H19" s="27">
        <f>IF(ISBLANK(H16),VLOOKUP($L$16,$L$16:$M$17,1,FALSE),"")</f>
        <v>0.75</v>
      </c>
      <c r="I19" s="27">
        <f>IF(ISBLANK(I16),VLOOKUP($L$16,$L$16:$M$17,1,FALSE),"")</f>
        <v>0.75</v>
      </c>
      <c r="J19" s="27">
        <f>IF(ISBLANK(J16),VLOOKUP($L$16,$L$16:$M$17,1,FALSE),"")</f>
        <v>0.75</v>
      </c>
    </row>
    <row r="20" spans="4:12" x14ac:dyDescent="0.2">
      <c r="D20" s="26"/>
      <c r="E20" s="26"/>
      <c r="F20" s="26" t="str">
        <f>IF(ISBLANK(E16),(IFERROR(PRODUCT(VLOOKUP(F17,Rates!$B$3:$N$451,2,FALSE),F18,F19),"")),(IFERROR(PRODUCT(VLOOKUP(F17,Rates!$B$3:$N$451,2,FALSE),F18,F19),"")))</f>
        <v/>
      </c>
      <c r="G20" s="26" t="str">
        <f>IF(ISBLANK(F16),(IFERROR(PRODUCT(VLOOKUP(G17,Rates!$B$3:$N$451,2,FALSE),G18,G19),"")),(IFERROR(PRODUCT(VLOOKUP(G17,Rates!$B$3:$N$451,2,FALSE),G18,G19),"")))</f>
        <v/>
      </c>
      <c r="H20" s="26" t="str">
        <f>IF(ISBLANK(G16),(IFERROR(PRODUCT(VLOOKUP(H17,Rates!$B$3:$N$451,2,FALSE),H18,H19),"")),(IFERROR(PRODUCT(VLOOKUP(H17,Rates!$B$3:$N$451,2,FALSE),H18,H19),"")))</f>
        <v/>
      </c>
      <c r="I20" s="26" t="str">
        <f>IF(ISBLANK(H16),(IFERROR(PRODUCT(VLOOKUP(I17,Rates!$B$3:$N$451,2,FALSE),I18,I19),"")),(IFERROR(PRODUCT(VLOOKUP(I17,Rates!$B$3:$N$451,2,FALSE),I18,I19),"")))</f>
        <v/>
      </c>
      <c r="J20" s="26" t="str">
        <f>IF(ISBLANK(I16),(IFERROR(PRODUCT(VLOOKUP(J17,Rates!$B$3:$N$451,2,FALSE),J18,J19),"")),(IFERROR(PRODUCT(VLOOKUP(J17,Rates!$B$3:$N$451,2,FALSE),J18,J19),"")))</f>
        <v/>
      </c>
    </row>
    <row r="21" spans="4:12" x14ac:dyDescent="0.2">
      <c r="D21" s="47" cm="1">
        <f t="array" ref="D21:J21">INDEX(Jan,ndx+1)</f>
        <v>45144</v>
      </c>
      <c r="E21" s="47">
        <v>45145</v>
      </c>
      <c r="F21" s="47">
        <v>45146</v>
      </c>
      <c r="G21" s="47">
        <v>45147</v>
      </c>
      <c r="H21" s="47">
        <v>45148</v>
      </c>
      <c r="I21" s="47">
        <v>45149</v>
      </c>
      <c r="J21" s="47">
        <v>45150</v>
      </c>
    </row>
    <row r="22" spans="4:12" ht="17" thickBot="1" x14ac:dyDescent="0.25">
      <c r="D22" s="2"/>
      <c r="E22" s="2"/>
      <c r="F22" s="2"/>
      <c r="G22" s="2"/>
      <c r="H22" s="2"/>
      <c r="I22" s="2"/>
      <c r="J22" s="2"/>
    </row>
    <row r="23" spans="4:12" ht="18" thickTop="1" thickBot="1" x14ac:dyDescent="0.25">
      <c r="D23" s="70"/>
      <c r="E23" s="70"/>
      <c r="F23" s="70"/>
      <c r="G23" s="70"/>
      <c r="H23" s="70"/>
      <c r="I23" s="70"/>
      <c r="J23" s="70"/>
    </row>
    <row r="24" spans="4:12" ht="17" thickTop="1" x14ac:dyDescent="0.2">
      <c r="D24" s="25" t="str">
        <f>IF(ISBLANK(D23),(IFERROR(VLOOKUP(J16,Rates!$A$2:$N$451,2,FALSE),"")),(IFERROR(VLOOKUP(D23,Rates!$A$2:$N$451,2,FALSE),"")))</f>
        <v/>
      </c>
      <c r="E24" s="25" t="str">
        <f>IF(ISBLANK(E23),(IFERROR(VLOOKUP(D23,Rates!$A$2:$N$451,2,FALSE),"")),(IFERROR(VLOOKUP(E23,Rates!$A$2:$N$451,2,FALSE),"")))</f>
        <v/>
      </c>
      <c r="F24" s="25" t="str">
        <f>IF(ISBLANK(F23),(IFERROR(VLOOKUP(E23,Rates!$A$2:$N$451,2,FALSE),"")),(IFERROR(VLOOKUP(F23,Rates!$A$2:$N$451,2,FALSE),"")))</f>
        <v/>
      </c>
      <c r="G24" s="25" t="str">
        <f>IF(ISBLANK(G23),(IFERROR(VLOOKUP(F23,Rates!$A$2:$N$451,2,FALSE),"")),(IFERROR(VLOOKUP(G23,Rates!$A$2:$N$451,2,FALSE),"")))</f>
        <v/>
      </c>
      <c r="H24" s="25" t="str">
        <f>IF(ISBLANK(H23),(IFERROR(VLOOKUP(G23,Rates!$A$2:$N$451,2,FALSE),"")),(IFERROR(VLOOKUP(H23,Rates!$A$2:$N$451,2,FALSE),"")))</f>
        <v/>
      </c>
      <c r="I24" s="25" t="str">
        <f>IF(ISBLANK(I23),(IFERROR(VLOOKUP(H23,Rates!$A$2:$N$451,2,FALSE),"")),(IFERROR(VLOOKUP(I23,Rates!$A$2:$N$451,2,FALSE),"")))</f>
        <v/>
      </c>
      <c r="J24" s="25" t="str">
        <f>IF(ISBLANK(J23),(IFERROR(VLOOKUP(I23,Rates!$A$2:$N$451,2,FALSE),"")),(IFERROR(VLOOKUP(J23,Rates!$A$2:$N$451,2,FALSE),"")))</f>
        <v/>
      </c>
    </row>
    <row r="25" spans="4:12" ht="1" customHeight="1" x14ac:dyDescent="0.2">
      <c r="D25" s="27">
        <f>IF(ISBLANK(J16),VLOOKUP($L$16,$L$16:$M$17,1,FALSE),"")</f>
        <v>0.75</v>
      </c>
      <c r="E25" s="27">
        <f t="shared" ref="E25:J25" si="2">IF(ISBLANK(D23),VLOOKUP($L$16,$L$16:$M$17,1,FALSE),"")</f>
        <v>0.75</v>
      </c>
      <c r="F25" s="27">
        <f t="shared" si="2"/>
        <v>0.75</v>
      </c>
      <c r="G25" s="27">
        <f t="shared" si="2"/>
        <v>0.75</v>
      </c>
      <c r="H25" s="27">
        <f t="shared" si="2"/>
        <v>0.75</v>
      </c>
      <c r="I25" s="27">
        <f t="shared" si="2"/>
        <v>0.75</v>
      </c>
      <c r="J25" s="27">
        <f t="shared" si="2"/>
        <v>0.75</v>
      </c>
    </row>
    <row r="26" spans="4:12" ht="1" customHeight="1" x14ac:dyDescent="0.2">
      <c r="D26" s="27">
        <f t="shared" ref="D26:J26" si="3">IF(ISBLANK(D23),VLOOKUP($L$16,$L$16:$M$17,1,FALSE),"")</f>
        <v>0.75</v>
      </c>
      <c r="E26" s="27">
        <f t="shared" si="3"/>
        <v>0.75</v>
      </c>
      <c r="F26" s="27">
        <f t="shared" si="3"/>
        <v>0.75</v>
      </c>
      <c r="G26" s="27">
        <f t="shared" si="3"/>
        <v>0.75</v>
      </c>
      <c r="H26" s="27">
        <f t="shared" si="3"/>
        <v>0.75</v>
      </c>
      <c r="I26" s="27">
        <f t="shared" si="3"/>
        <v>0.75</v>
      </c>
      <c r="J26" s="27">
        <f t="shared" si="3"/>
        <v>0.75</v>
      </c>
    </row>
    <row r="27" spans="4:12" x14ac:dyDescent="0.2">
      <c r="D27" s="26" t="str">
        <f>IF(ISBLANK(J16),(IFERROR(PRODUCT(VLOOKUP(D24,Rates!$B$3:$N$451,2,FALSE),D25,D26),"")),(IFERROR(PRODUCT(VLOOKUP(D24,Rates!$B$3:$N$451,2,FALSE),D25,D26),"")))</f>
        <v/>
      </c>
      <c r="E27" s="26" t="str">
        <f>IF(ISBLANK(D23),(IFERROR(PRODUCT(VLOOKUP(E24,Rates!$B$3:$N$451,2,FALSE),E25,E26),"")),(IFERROR(PRODUCT(VLOOKUP(E24,Rates!$B$3:$N$451,2,FALSE),E25,E26),"")))</f>
        <v/>
      </c>
      <c r="F27" s="26" t="str">
        <f>IF(ISBLANK(E23),(IFERROR(PRODUCT(VLOOKUP(F24,Rates!$B$3:$N$451,2,FALSE),F25,F26),"")),(IFERROR(PRODUCT(VLOOKUP(F24,Rates!$B$3:$N$451,2,FALSE),F25,F26),"")))</f>
        <v/>
      </c>
      <c r="G27" s="26" t="str">
        <f>IF(ISBLANK(F23),(IFERROR(PRODUCT(VLOOKUP(G24,Rates!$B$3:$N$451,2,FALSE),G25,G26),"")),(IFERROR(PRODUCT(VLOOKUP(G24,Rates!$B$3:$N$451,2,FALSE),G25,G26),"")))</f>
        <v/>
      </c>
      <c r="H27" s="26" t="str">
        <f>IF(ISBLANK(G23),(IFERROR(PRODUCT(VLOOKUP(H24,Rates!$B$3:$N$451,2,FALSE),H25,H26),"")),(IFERROR(PRODUCT(VLOOKUP(H24,Rates!$B$3:$N$451,2,FALSE),H25,H26),"")))</f>
        <v/>
      </c>
      <c r="I27" s="26" t="str">
        <f>IF(ISBLANK(H23),(IFERROR(PRODUCT(VLOOKUP(I24,Rates!$B$3:$N$451,2,FALSE),I25,I26),"")),(IFERROR(PRODUCT(VLOOKUP(I24,Rates!$B$3:$N$451,2,FALSE),I25,I26),"")))</f>
        <v/>
      </c>
      <c r="J27" s="26" t="str">
        <f>IF(ISBLANK(I23),(IFERROR(PRODUCT(VLOOKUP(J24,Rates!$B$3:$N$451,2,FALSE),J25,J26),"")),(IFERROR(PRODUCT(VLOOKUP(J24,Rates!$B$3:$N$451,2,FALSE),J25,J26),"")))</f>
        <v/>
      </c>
    </row>
    <row r="28" spans="4:12" x14ac:dyDescent="0.2">
      <c r="D28" s="47" cm="1">
        <f t="array" ref="D28:J28">INDEX(Jan,ndx+2)</f>
        <v>45151</v>
      </c>
      <c r="E28" s="47">
        <v>45152</v>
      </c>
      <c r="F28" s="47">
        <v>45153</v>
      </c>
      <c r="G28" s="47">
        <v>45154</v>
      </c>
      <c r="H28" s="47">
        <v>45155</v>
      </c>
      <c r="I28" s="47">
        <v>45156</v>
      </c>
      <c r="J28" s="47">
        <v>45157</v>
      </c>
    </row>
    <row r="29" spans="4:12" ht="17" thickBot="1" x14ac:dyDescent="0.25">
      <c r="D29" s="2"/>
      <c r="E29" s="2"/>
      <c r="F29" s="2"/>
      <c r="G29" s="2"/>
      <c r="H29" s="2"/>
      <c r="I29" s="2"/>
      <c r="J29" s="2"/>
    </row>
    <row r="30" spans="4:12" ht="18" thickTop="1" thickBot="1" x14ac:dyDescent="0.25">
      <c r="D30" s="70"/>
      <c r="E30" s="70"/>
      <c r="F30" s="70"/>
      <c r="G30" s="70"/>
      <c r="H30" s="70"/>
      <c r="I30" s="70"/>
      <c r="J30" s="70"/>
    </row>
    <row r="31" spans="4:12" ht="17" thickTop="1" x14ac:dyDescent="0.2">
      <c r="D31" s="25" t="str">
        <f>IF(ISBLANK(D30),(IFERROR(VLOOKUP(J23,Rates!$A$2:$N$451,2,FALSE),"")),(IFERROR(VLOOKUP(D30,Rates!$A$2:$N$451,2,FALSE),"")))</f>
        <v/>
      </c>
      <c r="E31" s="25" t="str">
        <f>IF(ISBLANK(E30),(IFERROR(VLOOKUP(D30,Rates!$A$2:$N$451,2,FALSE),"")),(IFERROR(VLOOKUP(E30,Rates!$A$2:$N$451,2,FALSE),"")))</f>
        <v/>
      </c>
      <c r="F31" s="25" t="str">
        <f>IF(ISBLANK(F30),(IFERROR(VLOOKUP(E30,Rates!$A$2:$N$451,2,FALSE),"")),(IFERROR(VLOOKUP(F30,Rates!$A$2:$N$451,2,FALSE),"")))</f>
        <v/>
      </c>
      <c r="G31" s="25" t="str">
        <f>IF(ISBLANK(G30),(IFERROR(VLOOKUP(F30,Rates!$A$2:$N$451,2,FALSE),"")),(IFERROR(VLOOKUP(G30,Rates!$A$2:$N$451,2,FALSE),"")))</f>
        <v/>
      </c>
      <c r="H31" s="25" t="str">
        <f>IF(ISBLANK(H30),(IFERROR(VLOOKUP(G30,Rates!$A$2:$N$451,2,FALSE),"")),(IFERROR(VLOOKUP(H30,Rates!$A$2:$N$451,2,FALSE),"")))</f>
        <v/>
      </c>
      <c r="I31" s="25" t="str">
        <f>IF(ISBLANK(I30),(IFERROR(VLOOKUP(H30,Rates!$A$2:$N$451,2,FALSE),"")),(IFERROR(VLOOKUP(I30,Rates!$A$2:$N$451,2,FALSE),"")))</f>
        <v/>
      </c>
      <c r="J31" s="25" t="str">
        <f>IF(ISBLANK(J30),(IFERROR(VLOOKUP(I30,Rates!$A$2:$N$451,2,FALSE),"")),(IFERROR(VLOOKUP(J30,Rates!$A$2:$N$451,2,FALSE),"")))</f>
        <v/>
      </c>
    </row>
    <row r="32" spans="4:12" ht="1" customHeight="1" x14ac:dyDescent="0.2">
      <c r="D32" s="27">
        <f>IF(ISBLANK(J23),VLOOKUP($L$16,$L$16:$M$17,1,FALSE),"")</f>
        <v>0.75</v>
      </c>
      <c r="E32" s="27">
        <f t="shared" ref="E32:J32" si="4">IF(ISBLANK(D30),VLOOKUP($L$16,$L$16:$M$17,1,FALSE),"")</f>
        <v>0.75</v>
      </c>
      <c r="F32" s="27">
        <f t="shared" si="4"/>
        <v>0.75</v>
      </c>
      <c r="G32" s="27">
        <f t="shared" si="4"/>
        <v>0.75</v>
      </c>
      <c r="H32" s="27">
        <f t="shared" si="4"/>
        <v>0.75</v>
      </c>
      <c r="I32" s="27">
        <f t="shared" si="4"/>
        <v>0.75</v>
      </c>
      <c r="J32" s="27">
        <f t="shared" si="4"/>
        <v>0.75</v>
      </c>
    </row>
    <row r="33" spans="4:10" ht="1" customHeight="1" x14ac:dyDescent="0.2">
      <c r="D33" s="27">
        <f t="shared" ref="D33:J33" si="5">IF(ISBLANK(D30),VLOOKUP($L$16,$L$16:$M$17,1,FALSE),"")</f>
        <v>0.75</v>
      </c>
      <c r="E33" s="27">
        <f t="shared" si="5"/>
        <v>0.75</v>
      </c>
      <c r="F33" s="27">
        <f t="shared" si="5"/>
        <v>0.75</v>
      </c>
      <c r="G33" s="27">
        <f t="shared" si="5"/>
        <v>0.75</v>
      </c>
      <c r="H33" s="27">
        <f t="shared" si="5"/>
        <v>0.75</v>
      </c>
      <c r="I33" s="27">
        <f t="shared" si="5"/>
        <v>0.75</v>
      </c>
      <c r="J33" s="27">
        <f t="shared" si="5"/>
        <v>0.75</v>
      </c>
    </row>
    <row r="34" spans="4:10" x14ac:dyDescent="0.2">
      <c r="D34" s="26" t="str">
        <f>IF(ISBLANK(J23),(IFERROR(PRODUCT(VLOOKUP(D31,Rates!$B$3:$N$451,2,FALSE),D32,D33),"")),(IFERROR(PRODUCT(VLOOKUP(D31,Rates!$B$3:$N$451,2,FALSE),D32,D33),"")))</f>
        <v/>
      </c>
      <c r="E34" s="26" t="str">
        <f>IF(ISBLANK(D30),(IFERROR(PRODUCT(VLOOKUP(E31,Rates!$B$3:$N$451,2,FALSE),E32,E33),"")),(IFERROR(PRODUCT(VLOOKUP(E31,Rates!$B$3:$N$451,2,FALSE),E32,E33),"")))</f>
        <v/>
      </c>
      <c r="F34" s="26" t="str">
        <f>IF(ISBLANK(E30),(IFERROR(PRODUCT(VLOOKUP(F31,Rates!$B$3:$N$451,2,FALSE),F32,F33),"")),(IFERROR(PRODUCT(VLOOKUP(F31,Rates!$B$3:$N$451,2,FALSE),F32,F33),"")))</f>
        <v/>
      </c>
      <c r="G34" s="26" t="str">
        <f>IF(ISBLANK(F30),(IFERROR(PRODUCT(VLOOKUP(G31,Rates!$B$3:$N$451,2,FALSE),G32,G33),"")),(IFERROR(PRODUCT(VLOOKUP(G31,Rates!$B$3:$N$451,2,FALSE),G32,G33),"")))</f>
        <v/>
      </c>
      <c r="H34" s="26" t="str">
        <f>IF(ISBLANK(G30),(IFERROR(PRODUCT(VLOOKUP(H31,Rates!$B$3:$N$451,2,FALSE),H32,H33),"")),(IFERROR(PRODUCT(VLOOKUP(H31,Rates!$B$3:$N$451,2,FALSE),H32,H33),"")))</f>
        <v/>
      </c>
      <c r="I34" s="26" t="str">
        <f>IF(ISBLANK(H30),(IFERROR(PRODUCT(VLOOKUP(I31,Rates!$B$3:$N$451,2,FALSE),I32,I33),"")),(IFERROR(PRODUCT(VLOOKUP(I31,Rates!$B$3:$N$451,2,FALSE),I32,I33),"")))</f>
        <v/>
      </c>
      <c r="J34" s="26" t="str">
        <f>IF(ISBLANK(I30),(IFERROR(PRODUCT(VLOOKUP(J31,Rates!$B$3:$N$451,2,FALSE),J32,J33),"")),(IFERROR(PRODUCT(VLOOKUP(J31,Rates!$B$3:$N$451,2,FALSE),J32,J33),"")))</f>
        <v/>
      </c>
    </row>
    <row r="35" spans="4:10" x14ac:dyDescent="0.2">
      <c r="D35" s="47" cm="1">
        <f t="array" ref="D35:J35">INDEX(Jan,ndx+3)</f>
        <v>45158</v>
      </c>
      <c r="E35" s="47">
        <v>45159</v>
      </c>
      <c r="F35" s="47">
        <v>45160</v>
      </c>
      <c r="G35" s="47">
        <v>45161</v>
      </c>
      <c r="H35" s="47">
        <v>45162</v>
      </c>
      <c r="I35" s="47">
        <v>45163</v>
      </c>
      <c r="J35" s="47">
        <v>45164</v>
      </c>
    </row>
    <row r="36" spans="4:10" ht="17" thickBot="1" x14ac:dyDescent="0.25">
      <c r="D36" s="2"/>
      <c r="E36" s="2"/>
      <c r="F36" s="2"/>
      <c r="G36" s="2"/>
      <c r="H36" s="2"/>
      <c r="I36" s="2"/>
      <c r="J36" s="2"/>
    </row>
    <row r="37" spans="4:10" ht="18" thickTop="1" thickBot="1" x14ac:dyDescent="0.25">
      <c r="D37" s="70"/>
      <c r="E37" s="70"/>
      <c r="F37" s="70"/>
      <c r="G37" s="70"/>
      <c r="H37" s="70"/>
      <c r="I37" s="70"/>
      <c r="J37" s="70"/>
    </row>
    <row r="38" spans="4:10" ht="17" thickTop="1" x14ac:dyDescent="0.2">
      <c r="D38" s="25" t="str">
        <f>IF(ISBLANK(D37),(IFERROR(VLOOKUP(J30,Rates!$A$2:$N$451,2,FALSE),"")),(IFERROR(VLOOKUP(D37,Rates!$A$2:$N$451,2,FALSE),"")))</f>
        <v/>
      </c>
      <c r="E38" s="25" t="str">
        <f>IF(ISBLANK(E37),(IFERROR(VLOOKUP(D37,Rates!$A$2:$N$451,2,FALSE),"")),(IFERROR(VLOOKUP(E37,Rates!$A$2:$N$451,2,FALSE),"")))</f>
        <v/>
      </c>
      <c r="F38" s="25" t="str">
        <f>IF(ISBLANK(F37),(IFERROR(VLOOKUP(E37,Rates!$A$2:$N$451,2,FALSE),"")),(IFERROR(VLOOKUP(F37,Rates!$A$2:$N$451,2,FALSE),"")))</f>
        <v/>
      </c>
      <c r="G38" s="25" t="str">
        <f>IF(ISBLANK(G37),(IFERROR(VLOOKUP(F37,Rates!$A$2:$N$451,2,FALSE),"")),(IFERROR(VLOOKUP(G37,Rates!$A$2:$N$451,2,FALSE),"")))</f>
        <v/>
      </c>
      <c r="H38" s="25" t="str">
        <f>IF(ISBLANK(H37),(IFERROR(VLOOKUP(G37,Rates!$A$2:$N$451,2,FALSE),"")),(IFERROR(VLOOKUP(H37,Rates!$A$2:$N$451,2,FALSE),"")))</f>
        <v/>
      </c>
      <c r="I38" s="25" t="str">
        <f>IF(ISBLANK(I37),(IFERROR(VLOOKUP(H37,Rates!$A$2:$N$451,2,FALSE),"")),(IFERROR(VLOOKUP(I37,Rates!$A$2:$N$451,2,FALSE),"")))</f>
        <v/>
      </c>
      <c r="J38" s="25" t="str">
        <f>IF(ISBLANK(J37),(IFERROR(VLOOKUP(I37,Rates!$A$2:$N$451,2,FALSE),"")),(IFERROR(VLOOKUP(J37,Rates!$A$2:$N$451,2,FALSE),"")))</f>
        <v/>
      </c>
    </row>
    <row r="39" spans="4:10" ht="1" customHeight="1" x14ac:dyDescent="0.2">
      <c r="D39" s="27">
        <f>IF(ISBLANK(J30),VLOOKUP($L$16,$L$16:$M$17,1,FALSE),"")</f>
        <v>0.75</v>
      </c>
      <c r="E39" s="27">
        <f t="shared" ref="E39:J39" si="6">IF(ISBLANK(D37),VLOOKUP($L$16,$L$16:$M$17,1,FALSE),"")</f>
        <v>0.75</v>
      </c>
      <c r="F39" s="27">
        <f t="shared" si="6"/>
        <v>0.75</v>
      </c>
      <c r="G39" s="27">
        <f t="shared" si="6"/>
        <v>0.75</v>
      </c>
      <c r="H39" s="27">
        <f t="shared" si="6"/>
        <v>0.75</v>
      </c>
      <c r="I39" s="27">
        <f t="shared" si="6"/>
        <v>0.75</v>
      </c>
      <c r="J39" s="27">
        <f t="shared" si="6"/>
        <v>0.75</v>
      </c>
    </row>
    <row r="40" spans="4:10" ht="1" customHeight="1" x14ac:dyDescent="0.2">
      <c r="D40" s="27">
        <f t="shared" ref="D40:J40" si="7">IF(ISBLANK(D37),VLOOKUP($L$16,$L$16:$M$17,1,FALSE),"")</f>
        <v>0.75</v>
      </c>
      <c r="E40" s="27">
        <f t="shared" si="7"/>
        <v>0.75</v>
      </c>
      <c r="F40" s="27">
        <f t="shared" si="7"/>
        <v>0.75</v>
      </c>
      <c r="G40" s="27">
        <f t="shared" si="7"/>
        <v>0.75</v>
      </c>
      <c r="H40" s="27">
        <f t="shared" si="7"/>
        <v>0.75</v>
      </c>
      <c r="I40" s="27">
        <f t="shared" si="7"/>
        <v>0.75</v>
      </c>
      <c r="J40" s="27">
        <f t="shared" si="7"/>
        <v>0.75</v>
      </c>
    </row>
    <row r="41" spans="4:10" x14ac:dyDescent="0.2">
      <c r="D41" s="26" t="str">
        <f>IF(ISBLANK(J30),(IFERROR(PRODUCT(VLOOKUP(D38,Rates!$B$3:$N$451,2,FALSE),D39,D40),"")),(IFERROR(PRODUCT(VLOOKUP(D38,Rates!$B$3:$N$451,2,FALSE),D39,D40),"")))</f>
        <v/>
      </c>
      <c r="E41" s="26" t="str">
        <f>IF(ISBLANK(D37),(IFERROR(PRODUCT(VLOOKUP(E38,Rates!$B$3:$N$451,2,FALSE),E39,E40),"")),(IFERROR(PRODUCT(VLOOKUP(E38,Rates!$B$3:$N$451,2,FALSE),E39,E40),"")))</f>
        <v/>
      </c>
      <c r="F41" s="26" t="str">
        <f>IF(ISBLANK(E37),(IFERROR(PRODUCT(VLOOKUP(F38,Rates!$B$3:$N$451,2,FALSE),F39,F40),"")),(IFERROR(PRODUCT(VLOOKUP(F38,Rates!$B$3:$N$451,2,FALSE),F39,F40),"")))</f>
        <v/>
      </c>
      <c r="G41" s="26" t="str">
        <f>IF(ISBLANK(F37),(IFERROR(PRODUCT(VLOOKUP(G38,Rates!$B$3:$N$451,2,FALSE),G39,G40),"")),(IFERROR(PRODUCT(VLOOKUP(G38,Rates!$B$3:$N$451,2,FALSE),G39,G40),"")))</f>
        <v/>
      </c>
      <c r="H41" s="26" t="str">
        <f>IF(ISBLANK(G37),(IFERROR(PRODUCT(VLOOKUP(H38,Rates!$B$3:$N$451,2,FALSE),H39,H40),"")),(IFERROR(PRODUCT(VLOOKUP(H38,Rates!$B$3:$N$451,2,FALSE),H39,H40),"")))</f>
        <v/>
      </c>
      <c r="I41" s="26" t="str">
        <f>IF(ISBLANK(H37),(IFERROR(PRODUCT(VLOOKUP(I38,Rates!$B$3:$N$451,2,FALSE),I39,I40),"")),(IFERROR(PRODUCT(VLOOKUP(I38,Rates!$B$3:$N$451,2,FALSE),I39,I40),"")))</f>
        <v/>
      </c>
      <c r="J41" s="26" t="str">
        <f>IF(ISBLANK(I37),(IFERROR(PRODUCT(VLOOKUP(J38,Rates!$B$3:$N$451,2,FALSE),J39,J40),"")),(IFERROR(PRODUCT(VLOOKUP(J38,Rates!$B$3:$N$451,2,FALSE),J39,J40),"")))</f>
        <v/>
      </c>
    </row>
    <row r="42" spans="4:10" x14ac:dyDescent="0.2">
      <c r="D42" s="47" cm="1">
        <f t="array" ref="D42:J42">INDEX(Jan,ndx+4)</f>
        <v>45165</v>
      </c>
      <c r="E42" s="47">
        <v>45166</v>
      </c>
      <c r="F42" s="47">
        <v>45167</v>
      </c>
      <c r="G42" s="47">
        <v>45168</v>
      </c>
      <c r="H42" s="47">
        <v>45169</v>
      </c>
      <c r="I42" s="47">
        <v>45170</v>
      </c>
      <c r="J42" s="47">
        <v>45171</v>
      </c>
    </row>
    <row r="43" spans="4:10" ht="17" thickBot="1" x14ac:dyDescent="0.25">
      <c r="D43" s="2"/>
      <c r="E43" s="2"/>
      <c r="F43" s="2"/>
      <c r="G43" s="2"/>
      <c r="H43" s="2"/>
      <c r="I43" s="2"/>
      <c r="J43" s="2"/>
    </row>
    <row r="44" spans="4:10" ht="18" thickTop="1" thickBot="1" x14ac:dyDescent="0.25">
      <c r="D44" s="70"/>
      <c r="E44" s="70"/>
      <c r="F44" s="70"/>
      <c r="G44" s="70"/>
      <c r="H44" s="71"/>
      <c r="I44" s="41"/>
      <c r="J44" s="44"/>
    </row>
    <row r="45" spans="4:10" ht="17" thickTop="1" x14ac:dyDescent="0.2">
      <c r="D45" s="25" t="str">
        <f>IF(ISBLANK(D44),(IFERROR(VLOOKUP(J37,Rates!$A$2:$N$451,2,FALSE),"")),(IFERROR(VLOOKUP(D44,Rates!$A$2:$N$451,2,FALSE),"")))</f>
        <v/>
      </c>
      <c r="E45" s="25" t="str">
        <f>IF(ISBLANK(E44),(IFERROR(VLOOKUP(D44,Rates!$A$2:$N$451,2,FALSE),"")),(IFERROR(VLOOKUP(E44,Rates!$A$2:$N$451,2,FALSE),"")))</f>
        <v/>
      </c>
      <c r="F45" s="25" t="str">
        <f>IF(ISBLANK(F44),(IFERROR(VLOOKUP(E44,Rates!$A$2:$N$451,2,FALSE),"")),(IFERROR(VLOOKUP(F44,Rates!$A$2:$N$451,2,FALSE),"")))</f>
        <v/>
      </c>
      <c r="G45" s="25" t="str">
        <f>IF(ISBLANK(G44),(IFERROR(VLOOKUP(F44,Rates!$A$2:$N$451,2,FALSE),"")),(IFERROR(VLOOKUP(G44,Rates!$A$2:$N$451,2,FALSE),"")))</f>
        <v/>
      </c>
      <c r="H45" s="25" t="str">
        <f>IF(ISBLANK(H44),(IFERROR(VLOOKUP(G44,Rates!$A$2:$N$451,2,FALSE),"")),(IFERROR(VLOOKUP(H44,Rates!$A$2:$N$451,2,FALSE),"")))</f>
        <v/>
      </c>
      <c r="I45" s="25" t="str">
        <f>IF(ISBLANK(I44),(IFERROR(VLOOKUP(H44,Rates!$A$2:$N$451,2,FALSE),"")),(IFERROR(VLOOKUP(I44,Rates!$A$2:$N$451,2,FALSE),"")))</f>
        <v/>
      </c>
      <c r="J45" s="25"/>
    </row>
    <row r="46" spans="4:10" ht="1" customHeight="1" x14ac:dyDescent="0.2">
      <c r="D46" s="27">
        <f>IF(ISBLANK(J37),VLOOKUP($L$16,$L$16:$M$17,1,FALSE),"")</f>
        <v>0.75</v>
      </c>
      <c r="E46" s="27">
        <f t="shared" ref="E46:J46" si="8">IF(ISBLANK(D44),VLOOKUP($L$16,$L$16:$M$17,1,FALSE),"")</f>
        <v>0.75</v>
      </c>
      <c r="F46" s="27">
        <f t="shared" si="8"/>
        <v>0.75</v>
      </c>
      <c r="G46" s="27">
        <f t="shared" si="8"/>
        <v>0.75</v>
      </c>
      <c r="H46" s="27">
        <f t="shared" si="8"/>
        <v>0.75</v>
      </c>
      <c r="I46" s="27">
        <f t="shared" si="8"/>
        <v>0.75</v>
      </c>
      <c r="J46" s="27">
        <f t="shared" si="8"/>
        <v>0.75</v>
      </c>
    </row>
    <row r="47" spans="4:10" ht="1" customHeight="1" x14ac:dyDescent="0.2">
      <c r="D47" s="27">
        <f t="shared" ref="D47:J47" si="9">IF(ISBLANK(D44),VLOOKUP($L$16,$L$16:$M$17,1,FALSE),"")</f>
        <v>0.75</v>
      </c>
      <c r="E47" s="27">
        <f t="shared" si="9"/>
        <v>0.75</v>
      </c>
      <c r="F47" s="27">
        <f t="shared" si="9"/>
        <v>0.75</v>
      </c>
      <c r="G47" s="27">
        <f t="shared" si="9"/>
        <v>0.75</v>
      </c>
      <c r="H47" s="27">
        <f t="shared" si="9"/>
        <v>0.75</v>
      </c>
      <c r="I47" s="27">
        <f t="shared" si="9"/>
        <v>0.75</v>
      </c>
      <c r="J47" s="27">
        <f t="shared" si="9"/>
        <v>0.75</v>
      </c>
    </row>
    <row r="48" spans="4:10" x14ac:dyDescent="0.2">
      <c r="D48" s="26" t="str">
        <f>IF(ISBLANK(J37),(IFERROR(PRODUCT(VLOOKUP(D45,Rates!$B$3:$N$451,2,FALSE),D46,D47),"")),(IFERROR(PRODUCT(VLOOKUP(D45,Rates!$B$3:$N$451,2,FALSE),D46,D47),"")))</f>
        <v/>
      </c>
      <c r="E48" s="26" t="str">
        <f>IF(ISBLANK(D44),(IFERROR(PRODUCT(VLOOKUP(E45,Rates!$B$3:$N$451,2,FALSE),E46,E47),"")),(IFERROR(PRODUCT(VLOOKUP(E45,Rates!$B$3:$N$451,2,FALSE),E46,E47),"")))</f>
        <v/>
      </c>
      <c r="F48" s="26" t="str">
        <f>IF(ISBLANK(E44),(IFERROR(PRODUCT(VLOOKUP(F45,Rates!$B$3:$N$451,2,FALSE),F46,F47),"")),(IFERROR(PRODUCT(VLOOKUP(F45,Rates!$B$3:$N$451,2,FALSE),F46,F47),"")))</f>
        <v/>
      </c>
      <c r="G48" s="26" t="str">
        <f>IF(ISBLANK(F44),(IFERROR(PRODUCT(VLOOKUP(G45,Rates!$B$3:$N$451,2,FALSE),G46,G47),"")),(IFERROR(PRODUCT(VLOOKUP(G45,Rates!$B$3:$N$451,2,FALSE),G46,G47),"")))</f>
        <v/>
      </c>
      <c r="H48" s="26" t="str">
        <f>IF(ISBLANK(G44),(IFERROR(PRODUCT(VLOOKUP(H45,Rates!$B$3:$N$451,2,FALSE),H46,H47),"")),(IFERROR(PRODUCT(VLOOKUP(H45,Rates!$B$3:$N$451,2,FALSE),H46,H47),"")))</f>
        <v/>
      </c>
      <c r="I48" s="26"/>
      <c r="J48" s="26"/>
    </row>
    <row r="49" spans="9:10" x14ac:dyDescent="0.2">
      <c r="I49" s="86" t="s">
        <v>767</v>
      </c>
      <c r="J49" s="86"/>
    </row>
  </sheetData>
  <sheetProtection algorithmName="SHA-512" hashValue="TjgEX9Yec447qcXrqAAxdZ+bRvKqGJXOV+t82Gs/jaL0np29/85/p3Z6pw7Mh7UrBRjoCIEw7lDLtH7IhetaNw==" saltValue="3p7Xfi4Y6q0cX5JMVCb7DA==" spinCount="100000" sheet="1" objects="1" scenarios="1" selectLockedCells="1"/>
  <mergeCells count="5">
    <mergeCell ref="I2:I3"/>
    <mergeCell ref="J2:J3"/>
    <mergeCell ref="D3:D4"/>
    <mergeCell ref="D5:J6"/>
    <mergeCell ref="I49:J49"/>
  </mergeCells>
  <conditionalFormatting sqref="F16:J16 D23:J23 D30:J30 D37:J37 D44:H44">
    <cfRule type="notContainsBlanks" dxfId="4" priority="1">
      <formula>LEN(TRIM(D16))&gt;0</formula>
    </cfRule>
  </conditionalFormatting>
  <pageMargins left="0.7" right="0.7" top="0.75" bottom="0.75" header="0.3" footer="0.3"/>
  <pageSetup orientation="portrait" horizontalDpi="0" verticalDpi="0"/>
  <drawing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AF5F3D7-6F88-7C44-BFFB-0971F0E5424D}">
  <dimension ref="D2:L49"/>
  <sheetViews>
    <sheetView showGridLines="0" showRowColHeaders="0" topLeftCell="C1" zoomScale="120" zoomScaleNormal="120" workbookViewId="0">
      <selection activeCell="I16" sqref="I16"/>
    </sheetView>
  </sheetViews>
  <sheetFormatPr baseColWidth="10" defaultRowHeight="16" x14ac:dyDescent="0.2"/>
  <cols>
    <col min="1" max="3" width="10.83203125" style="1"/>
    <col min="4" max="10" width="24.33203125" style="1" customWidth="1"/>
    <col min="11" max="16384" width="10.83203125" style="1"/>
  </cols>
  <sheetData>
    <row r="2" spans="4:12" ht="11" customHeight="1" x14ac:dyDescent="0.2">
      <c r="I2" s="81" t="s">
        <v>2</v>
      </c>
      <c r="J2" s="82">
        <f>SUM(I20:J20,D27:J27,D34:J34,D41:J41,D48:J48)</f>
        <v>0</v>
      </c>
    </row>
    <row r="3" spans="4:12" ht="21" customHeight="1" x14ac:dyDescent="0.2">
      <c r="D3" s="84">
        <v>2023</v>
      </c>
      <c r="E3" s="6" t="s">
        <v>1</v>
      </c>
      <c r="I3" s="81"/>
      <c r="J3" s="83"/>
    </row>
    <row r="4" spans="4:12" ht="8" customHeight="1" x14ac:dyDescent="0.2">
      <c r="D4" s="84"/>
      <c r="J4" s="7"/>
    </row>
    <row r="5" spans="4:12" ht="3" customHeight="1" x14ac:dyDescent="0.2">
      <c r="D5" s="85" t="s">
        <v>802</v>
      </c>
      <c r="E5" s="85"/>
      <c r="F5" s="85"/>
      <c r="G5" s="85"/>
      <c r="H5" s="85"/>
      <c r="I5" s="85"/>
      <c r="J5" s="85"/>
    </row>
    <row r="6" spans="4:12" ht="17" thickBot="1" x14ac:dyDescent="0.25">
      <c r="D6" s="85"/>
      <c r="E6" s="85"/>
      <c r="F6" s="85"/>
      <c r="G6" s="85"/>
      <c r="H6" s="85"/>
      <c r="I6" s="85"/>
      <c r="J6" s="85"/>
    </row>
    <row r="7" spans="4:12" x14ac:dyDescent="0.2">
      <c r="D7" s="9" cm="1">
        <f t="array" ref="D7:J13">Jan</f>
        <v>45165</v>
      </c>
      <c r="E7" s="10">
        <v>45166</v>
      </c>
      <c r="F7" s="10">
        <v>45167</v>
      </c>
      <c r="G7" s="10">
        <v>45168</v>
      </c>
      <c r="H7" s="10">
        <v>45169</v>
      </c>
      <c r="I7" s="10">
        <v>45170</v>
      </c>
      <c r="J7" s="11">
        <v>45171</v>
      </c>
    </row>
    <row r="8" spans="4:12" ht="1" customHeight="1" x14ac:dyDescent="0.2">
      <c r="D8" s="12">
        <v>45172</v>
      </c>
      <c r="E8" s="8">
        <v>45173</v>
      </c>
      <c r="F8" s="8">
        <v>45174</v>
      </c>
      <c r="G8" s="8">
        <v>45175</v>
      </c>
      <c r="H8" s="8">
        <v>45176</v>
      </c>
      <c r="I8" s="8">
        <v>45177</v>
      </c>
      <c r="J8" s="13">
        <v>45178</v>
      </c>
    </row>
    <row r="9" spans="4:12" ht="1" customHeight="1" x14ac:dyDescent="0.2">
      <c r="D9" s="12">
        <v>45179</v>
      </c>
      <c r="E9" s="8">
        <v>45180</v>
      </c>
      <c r="F9" s="8">
        <v>45181</v>
      </c>
      <c r="G9" s="8">
        <v>45182</v>
      </c>
      <c r="H9" s="8">
        <v>45183</v>
      </c>
      <c r="I9" s="8">
        <v>45184</v>
      </c>
      <c r="J9" s="13">
        <v>45185</v>
      </c>
    </row>
    <row r="10" spans="4:12" ht="1" customHeight="1" x14ac:dyDescent="0.2">
      <c r="D10" s="12">
        <v>45186</v>
      </c>
      <c r="E10" s="8">
        <v>45187</v>
      </c>
      <c r="F10" s="8">
        <v>45188</v>
      </c>
      <c r="G10" s="8">
        <v>45189</v>
      </c>
      <c r="H10" s="8">
        <v>45190</v>
      </c>
      <c r="I10" s="8">
        <v>45191</v>
      </c>
      <c r="J10" s="13">
        <v>45192</v>
      </c>
    </row>
    <row r="11" spans="4:12" ht="1" customHeight="1" x14ac:dyDescent="0.2">
      <c r="D11" s="12">
        <v>45193</v>
      </c>
      <c r="E11" s="8">
        <v>45194</v>
      </c>
      <c r="F11" s="8">
        <v>45195</v>
      </c>
      <c r="G11" s="8">
        <v>45196</v>
      </c>
      <c r="H11" s="8">
        <v>45197</v>
      </c>
      <c r="I11" s="8">
        <v>45198</v>
      </c>
      <c r="J11" s="13">
        <v>45199</v>
      </c>
    </row>
    <row r="12" spans="4:12" ht="1" customHeight="1" x14ac:dyDescent="0.2">
      <c r="D12" s="12">
        <v>45200</v>
      </c>
      <c r="E12" s="8">
        <v>45201</v>
      </c>
      <c r="F12" s="8">
        <v>45202</v>
      </c>
      <c r="G12" s="8">
        <v>45203</v>
      </c>
      <c r="H12" s="8">
        <v>45204</v>
      </c>
      <c r="I12" s="8">
        <v>45205</v>
      </c>
      <c r="J12" s="13">
        <v>45206</v>
      </c>
    </row>
    <row r="13" spans="4:12" ht="1" customHeight="1" thickBot="1" x14ac:dyDescent="0.25">
      <c r="D13" s="14">
        <v>45207</v>
      </c>
      <c r="E13" s="15">
        <v>45208</v>
      </c>
      <c r="F13" s="15">
        <v>45209</v>
      </c>
      <c r="G13" s="15">
        <v>45210</v>
      </c>
      <c r="H13" s="15">
        <v>45211</v>
      </c>
      <c r="I13" s="15">
        <v>45212</v>
      </c>
      <c r="J13" s="16">
        <v>45213</v>
      </c>
    </row>
    <row r="14" spans="4:12" x14ac:dyDescent="0.2">
      <c r="D14" s="47" cm="1">
        <f t="array" ref="D14:J14">INDEX(Jan,ndx+0)</f>
        <v>45165</v>
      </c>
      <c r="E14" s="47">
        <v>45166</v>
      </c>
      <c r="F14" s="47">
        <v>45167</v>
      </c>
      <c r="G14" s="47">
        <v>45168</v>
      </c>
      <c r="H14" s="47">
        <v>45169</v>
      </c>
      <c r="I14" s="47">
        <v>45170</v>
      </c>
      <c r="J14" s="47">
        <v>45171</v>
      </c>
    </row>
    <row r="15" spans="4:12" ht="17" thickBot="1" x14ac:dyDescent="0.25">
      <c r="D15" s="2"/>
      <c r="E15" s="2"/>
      <c r="F15" s="2"/>
      <c r="G15" s="2"/>
      <c r="H15" s="2"/>
      <c r="I15" s="2"/>
      <c r="J15" s="2"/>
      <c r="L15" s="6"/>
    </row>
    <row r="16" spans="4:12" ht="18" thickTop="1" thickBot="1" x14ac:dyDescent="0.25">
      <c r="D16" s="41"/>
      <c r="E16" s="45"/>
      <c r="F16" s="45"/>
      <c r="G16" s="45"/>
      <c r="H16" s="46">
        <f>AUG!H44</f>
        <v>0</v>
      </c>
      <c r="I16" s="72"/>
      <c r="J16" s="70"/>
      <c r="L16" s="6">
        <v>0.75</v>
      </c>
    </row>
    <row r="17" spans="4:12" ht="17" thickTop="1" x14ac:dyDescent="0.2">
      <c r="D17" s="25"/>
      <c r="E17" s="25"/>
      <c r="F17" s="25"/>
      <c r="G17" s="25"/>
      <c r="H17" s="25" t="str">
        <f>IF(ISBLANK(H16),(IFERROR(VLOOKUP(G16,Rates!$A$2:$N$451,2,FALSE),"")),(IFERROR(VLOOKUP(H16,Rates!$A$2:$N$451,2,FALSE),"")))</f>
        <v/>
      </c>
      <c r="I17" s="25" t="str">
        <f>IF(ISBLANK(I16),(IFERROR(VLOOKUP(H16,Rates!$A$2:$N$451,2,FALSE),"")),(IFERROR(VLOOKUP(I16,Rates!$A$2:$N$451,2,FALSE),"")))</f>
        <v/>
      </c>
      <c r="J17" s="25" t="str">
        <f>IF(ISBLANK(J16),(IFERROR(VLOOKUP(I16,Rates!$A$2:$N$451,2,FALSE),"")),(IFERROR(VLOOKUP(J16,Rates!$A$2:$N$451,2,FALSE),"")))</f>
        <v/>
      </c>
      <c r="L17" s="6"/>
    </row>
    <row r="18" spans="4:12" ht="1" customHeight="1" x14ac:dyDescent="0.2">
      <c r="D18" s="27">
        <f>IF(AUG!J44=0,VLOOKUP($L$16,$L$16:$M$17,1,FALSE),"")</f>
        <v>0.75</v>
      </c>
      <c r="E18" s="27">
        <f t="shared" ref="E18:H18" si="0">IF(D16=0,VLOOKUP($L$16,$L$16:$M$17,1,FALSE),"")</f>
        <v>0.75</v>
      </c>
      <c r="F18" s="27">
        <f t="shared" si="0"/>
        <v>0.75</v>
      </c>
      <c r="G18" s="27">
        <f t="shared" si="0"/>
        <v>0.75</v>
      </c>
      <c r="H18" s="27">
        <f t="shared" si="0"/>
        <v>0.75</v>
      </c>
      <c r="I18" s="27">
        <f>IF(H16=0,VLOOKUP($L$16,$L$16:$M$17,1,FALSE),"")</f>
        <v>0.75</v>
      </c>
      <c r="J18" s="27">
        <f>IF(I16=0,VLOOKUP($L$16,$L$16:$M$17,1,FALSE),"")</f>
        <v>0.75</v>
      </c>
      <c r="K18" s="4"/>
    </row>
    <row r="19" spans="4:12" ht="1" customHeight="1" x14ac:dyDescent="0.2">
      <c r="D19" s="27"/>
      <c r="E19" s="27"/>
      <c r="F19" s="27"/>
      <c r="G19" s="27"/>
      <c r="H19" s="27" t="str">
        <f>IF(ISBLANK(H16),VLOOKUP($L$16,$L$16:$M$17,1,FALSE),"")</f>
        <v/>
      </c>
      <c r="I19" s="27">
        <f>IF(ISBLANK(I16),VLOOKUP($L$16,$L$16:$M$17,1,FALSE),"")</f>
        <v>0.75</v>
      </c>
      <c r="J19" s="27">
        <f>IF(ISBLANK(J16),VLOOKUP($L$16,$L$16:$M$17,1,FALSE),"")</f>
        <v>0.75</v>
      </c>
    </row>
    <row r="20" spans="4:12" x14ac:dyDescent="0.2">
      <c r="D20" s="26"/>
      <c r="E20" s="26"/>
      <c r="F20" s="26"/>
      <c r="G20" s="26"/>
      <c r="H20" s="26"/>
      <c r="I20" s="26" t="str">
        <f>IF(ISBLANK(H16),(IFERROR(PRODUCT(VLOOKUP(I17,Rates!$B$3:$N$451,2,FALSE),I18,I19),"")),(IFERROR(PRODUCT(VLOOKUP(I17,Rates!$B$3:$N$451,2,FALSE),I18,I19),"")))</f>
        <v/>
      </c>
      <c r="J20" s="26" t="str">
        <f>IF(ISBLANK(I16),(IFERROR(PRODUCT(VLOOKUP(J17,Rates!$B$3:$N$451,2,FALSE),J18,J19),"")),(IFERROR(PRODUCT(VLOOKUP(J17,Rates!$B$3:$N$451,2,FALSE),J18,J19),"")))</f>
        <v/>
      </c>
    </row>
    <row r="21" spans="4:12" x14ac:dyDescent="0.2">
      <c r="D21" s="47" cm="1">
        <f t="array" ref="D21:J21">INDEX(Jan,ndx+1)</f>
        <v>45172</v>
      </c>
      <c r="E21" s="47">
        <v>45173</v>
      </c>
      <c r="F21" s="47">
        <v>45174</v>
      </c>
      <c r="G21" s="47">
        <v>45175</v>
      </c>
      <c r="H21" s="47">
        <v>45176</v>
      </c>
      <c r="I21" s="47">
        <v>45177</v>
      </c>
      <c r="J21" s="47">
        <v>45178</v>
      </c>
    </row>
    <row r="22" spans="4:12" ht="17" thickBot="1" x14ac:dyDescent="0.25">
      <c r="D22" s="2"/>
      <c r="E22" s="2"/>
      <c r="F22" s="2"/>
      <c r="G22" s="2"/>
      <c r="H22" s="2"/>
      <c r="I22" s="2"/>
      <c r="J22" s="2"/>
    </row>
    <row r="23" spans="4:12" ht="18" thickTop="1" thickBot="1" x14ac:dyDescent="0.25">
      <c r="D23" s="70"/>
      <c r="E23" s="70"/>
      <c r="F23" s="70"/>
      <c r="G23" s="70"/>
      <c r="H23" s="70"/>
      <c r="I23" s="70"/>
      <c r="J23" s="70"/>
    </row>
    <row r="24" spans="4:12" ht="17" thickTop="1" x14ac:dyDescent="0.2">
      <c r="D24" s="25" t="str">
        <f>IF(ISBLANK(D23),(IFERROR(VLOOKUP(J16,Rates!$A$2:$N$451,2,FALSE),"")),(IFERROR(VLOOKUP(D23,Rates!$A$2:$N$451,2,FALSE),"")))</f>
        <v/>
      </c>
      <c r="E24" s="25" t="str">
        <f>IF(ISBLANK(E23),(IFERROR(VLOOKUP(D23,Rates!$A$2:$N$451,2,FALSE),"")),(IFERROR(VLOOKUP(E23,Rates!$A$2:$N$451,2,FALSE),"")))</f>
        <v/>
      </c>
      <c r="F24" s="25" t="str">
        <f>IF(ISBLANK(F23),(IFERROR(VLOOKUP(E23,Rates!$A$2:$N$451,2,FALSE),"")),(IFERROR(VLOOKUP(F23,Rates!$A$2:$N$451,2,FALSE),"")))</f>
        <v/>
      </c>
      <c r="G24" s="25" t="str">
        <f>IF(ISBLANK(G23),(IFERROR(VLOOKUP(F23,Rates!$A$2:$N$451,2,FALSE),"")),(IFERROR(VLOOKUP(G23,Rates!$A$2:$N$451,2,FALSE),"")))</f>
        <v/>
      </c>
      <c r="H24" s="25" t="str">
        <f>IF(ISBLANK(H23),(IFERROR(VLOOKUP(G23,Rates!$A$2:$N$451,2,FALSE),"")),(IFERROR(VLOOKUP(H23,Rates!$A$2:$N$451,2,FALSE),"")))</f>
        <v/>
      </c>
      <c r="I24" s="25" t="str">
        <f>IF(ISBLANK(I23),(IFERROR(VLOOKUP(H23,Rates!$A$2:$N$451,2,FALSE),"")),(IFERROR(VLOOKUP(I23,Rates!$A$2:$N$451,2,FALSE),"")))</f>
        <v/>
      </c>
      <c r="J24" s="25" t="str">
        <f>IF(ISBLANK(J23),(IFERROR(VLOOKUP(I23,Rates!$A$2:$N$451,2,FALSE),"")),(IFERROR(VLOOKUP(J23,Rates!$A$2:$N$451,2,FALSE),"")))</f>
        <v/>
      </c>
    </row>
    <row r="25" spans="4:12" ht="1" customHeight="1" x14ac:dyDescent="0.2">
      <c r="D25" s="27">
        <f>IF(ISBLANK(J16),VLOOKUP($L$16,$L$16:$M$17,1,FALSE),"")</f>
        <v>0.75</v>
      </c>
      <c r="E25" s="27">
        <f t="shared" ref="E25:J25" si="1">IF(ISBLANK(D23),VLOOKUP($L$16,$L$16:$M$17,1,FALSE),"")</f>
        <v>0.75</v>
      </c>
      <c r="F25" s="27">
        <f t="shared" si="1"/>
        <v>0.75</v>
      </c>
      <c r="G25" s="27">
        <f t="shared" si="1"/>
        <v>0.75</v>
      </c>
      <c r="H25" s="27">
        <f t="shared" si="1"/>
        <v>0.75</v>
      </c>
      <c r="I25" s="27">
        <f t="shared" si="1"/>
        <v>0.75</v>
      </c>
      <c r="J25" s="27">
        <f t="shared" si="1"/>
        <v>0.75</v>
      </c>
    </row>
    <row r="26" spans="4:12" ht="1" customHeight="1" x14ac:dyDescent="0.2">
      <c r="D26" s="27">
        <f t="shared" ref="D26:J26" si="2">IF(ISBLANK(D23),VLOOKUP($L$16,$L$16:$M$17,1,FALSE),"")</f>
        <v>0.75</v>
      </c>
      <c r="E26" s="27">
        <f t="shared" si="2"/>
        <v>0.75</v>
      </c>
      <c r="F26" s="27">
        <f t="shared" si="2"/>
        <v>0.75</v>
      </c>
      <c r="G26" s="27">
        <f t="shared" si="2"/>
        <v>0.75</v>
      </c>
      <c r="H26" s="27">
        <f t="shared" si="2"/>
        <v>0.75</v>
      </c>
      <c r="I26" s="27">
        <f t="shared" si="2"/>
        <v>0.75</v>
      </c>
      <c r="J26" s="27">
        <f t="shared" si="2"/>
        <v>0.75</v>
      </c>
    </row>
    <row r="27" spans="4:12" x14ac:dyDescent="0.2">
      <c r="D27" s="26" t="str">
        <f>IF(ISBLANK(J16),(IFERROR(PRODUCT(VLOOKUP(D24,Rates!$B$3:$N$451,2,FALSE),D25,D26),"")),(IFERROR(PRODUCT(VLOOKUP(D24,Rates!$B$3:$N$451,2,FALSE),D25,D26),"")))</f>
        <v/>
      </c>
      <c r="E27" s="26" t="str">
        <f>IF(ISBLANK(D23),(IFERROR(PRODUCT(VLOOKUP(E24,Rates!$B$3:$N$451,2,FALSE),E25,E26),"")),(IFERROR(PRODUCT(VLOOKUP(E24,Rates!$B$3:$N$451,2,FALSE),E25,E26),"")))</f>
        <v/>
      </c>
      <c r="F27" s="26" t="str">
        <f>IF(ISBLANK(E23),(IFERROR(PRODUCT(VLOOKUP(F24,Rates!$B$3:$N$451,2,FALSE),F25,F26),"")),(IFERROR(PRODUCT(VLOOKUP(F24,Rates!$B$3:$N$451,2,FALSE),F25,F26),"")))</f>
        <v/>
      </c>
      <c r="G27" s="26" t="str">
        <f>IF(ISBLANK(F23),(IFERROR(PRODUCT(VLOOKUP(G24,Rates!$B$3:$N$451,2,FALSE),G25,G26),"")),(IFERROR(PRODUCT(VLOOKUP(G24,Rates!$B$3:$N$451,2,FALSE),G25,G26),"")))</f>
        <v/>
      </c>
      <c r="H27" s="26" t="str">
        <f>IF(ISBLANK(G23),(IFERROR(PRODUCT(VLOOKUP(H24,Rates!$B$3:$N$451,2,FALSE),H25,H26),"")),(IFERROR(PRODUCT(VLOOKUP(H24,Rates!$B$3:$N$451,2,FALSE),H25,H26),"")))</f>
        <v/>
      </c>
      <c r="I27" s="26" t="str">
        <f>IF(ISBLANK(H23),(IFERROR(PRODUCT(VLOOKUP(I24,Rates!$B$3:$N$451,2,FALSE),I25,I26),"")),(IFERROR(PRODUCT(VLOOKUP(I24,Rates!$B$3:$N$451,2,FALSE),I25,I26),"")))</f>
        <v/>
      </c>
      <c r="J27" s="26" t="str">
        <f>IF(ISBLANK(I23),(IFERROR(PRODUCT(VLOOKUP(J24,Rates!$B$3:$N$451,2,FALSE),J25,J26),"")),(IFERROR(PRODUCT(VLOOKUP(J24,Rates!$B$3:$N$451,2,FALSE),J25,J26),"")))</f>
        <v/>
      </c>
    </row>
    <row r="28" spans="4:12" x14ac:dyDescent="0.2">
      <c r="D28" s="47" cm="1">
        <f t="array" ref="D28:J28">INDEX(Jan,ndx+2)</f>
        <v>45179</v>
      </c>
      <c r="E28" s="47">
        <v>45180</v>
      </c>
      <c r="F28" s="47">
        <v>45181</v>
      </c>
      <c r="G28" s="47">
        <v>45182</v>
      </c>
      <c r="H28" s="47">
        <v>45183</v>
      </c>
      <c r="I28" s="47">
        <v>45184</v>
      </c>
      <c r="J28" s="47">
        <v>45185</v>
      </c>
    </row>
    <row r="29" spans="4:12" ht="17" thickBot="1" x14ac:dyDescent="0.25">
      <c r="D29" s="2"/>
      <c r="E29" s="2"/>
      <c r="F29" s="2"/>
      <c r="G29" s="2"/>
      <c r="H29" s="2"/>
      <c r="I29" s="2"/>
      <c r="J29" s="2"/>
    </row>
    <row r="30" spans="4:12" ht="18" thickTop="1" thickBot="1" x14ac:dyDescent="0.25">
      <c r="D30" s="70"/>
      <c r="E30" s="70"/>
      <c r="F30" s="70"/>
      <c r="G30" s="70"/>
      <c r="H30" s="70"/>
      <c r="I30" s="70"/>
      <c r="J30" s="70"/>
    </row>
    <row r="31" spans="4:12" ht="17" thickTop="1" x14ac:dyDescent="0.2">
      <c r="D31" s="25" t="str">
        <f>IF(ISBLANK(D30),(IFERROR(VLOOKUP(J23,Rates!$A$2:$N$451,2,FALSE),"")),(IFERROR(VLOOKUP(D30,Rates!$A$2:$N$451,2,FALSE),"")))</f>
        <v/>
      </c>
      <c r="E31" s="25" t="str">
        <f>IF(ISBLANK(E30),(IFERROR(VLOOKUP(D30,Rates!$A$2:$N$451,2,FALSE),"")),(IFERROR(VLOOKUP(E30,Rates!$A$2:$N$451,2,FALSE),"")))</f>
        <v/>
      </c>
      <c r="F31" s="25" t="str">
        <f>IF(ISBLANK(F30),(IFERROR(VLOOKUP(E30,Rates!$A$2:$N$451,2,FALSE),"")),(IFERROR(VLOOKUP(F30,Rates!$A$2:$N$451,2,FALSE),"")))</f>
        <v/>
      </c>
      <c r="G31" s="25" t="str">
        <f>IF(ISBLANK(G30),(IFERROR(VLOOKUP(F30,Rates!$A$2:$N$451,2,FALSE),"")),(IFERROR(VLOOKUP(G30,Rates!$A$2:$N$451,2,FALSE),"")))</f>
        <v/>
      </c>
      <c r="H31" s="25" t="str">
        <f>IF(ISBLANK(H30),(IFERROR(VLOOKUP(G30,Rates!$A$2:$N$451,2,FALSE),"")),(IFERROR(VLOOKUP(H30,Rates!$A$2:$N$451,2,FALSE),"")))</f>
        <v/>
      </c>
      <c r="I31" s="25" t="str">
        <f>IF(ISBLANK(I30),(IFERROR(VLOOKUP(H30,Rates!$A$2:$N$451,2,FALSE),"")),(IFERROR(VLOOKUP(I30,Rates!$A$2:$N$451,2,FALSE),"")))</f>
        <v/>
      </c>
      <c r="J31" s="25" t="str">
        <f>IF(ISBLANK(J30),(IFERROR(VLOOKUP(I30,Rates!$A$2:$N$451,2,FALSE),"")),(IFERROR(VLOOKUP(J30,Rates!$A$2:$N$451,2,FALSE),"")))</f>
        <v/>
      </c>
    </row>
    <row r="32" spans="4:12" ht="1" customHeight="1" x14ac:dyDescent="0.2">
      <c r="D32" s="27">
        <f>IF(ISBLANK(J23),VLOOKUP($L$16,$L$16:$M$17,1,FALSE),"")</f>
        <v>0.75</v>
      </c>
      <c r="E32" s="27">
        <f t="shared" ref="E32:J32" si="3">IF(ISBLANK(D30),VLOOKUP($L$16,$L$16:$M$17,1,FALSE),"")</f>
        <v>0.75</v>
      </c>
      <c r="F32" s="27">
        <f t="shared" si="3"/>
        <v>0.75</v>
      </c>
      <c r="G32" s="27">
        <f t="shared" si="3"/>
        <v>0.75</v>
      </c>
      <c r="H32" s="27">
        <f t="shared" si="3"/>
        <v>0.75</v>
      </c>
      <c r="I32" s="27">
        <f t="shared" si="3"/>
        <v>0.75</v>
      </c>
      <c r="J32" s="27">
        <f t="shared" si="3"/>
        <v>0.75</v>
      </c>
    </row>
    <row r="33" spans="4:10" ht="1" customHeight="1" x14ac:dyDescent="0.2">
      <c r="D33" s="27">
        <f t="shared" ref="D33:J33" si="4">IF(ISBLANK(D30),VLOOKUP($L$16,$L$16:$M$17,1,FALSE),"")</f>
        <v>0.75</v>
      </c>
      <c r="E33" s="27">
        <f t="shared" si="4"/>
        <v>0.75</v>
      </c>
      <c r="F33" s="27">
        <f t="shared" si="4"/>
        <v>0.75</v>
      </c>
      <c r="G33" s="27">
        <f t="shared" si="4"/>
        <v>0.75</v>
      </c>
      <c r="H33" s="27">
        <f t="shared" si="4"/>
        <v>0.75</v>
      </c>
      <c r="I33" s="27">
        <f t="shared" si="4"/>
        <v>0.75</v>
      </c>
      <c r="J33" s="27">
        <f t="shared" si="4"/>
        <v>0.75</v>
      </c>
    </row>
    <row r="34" spans="4:10" x14ac:dyDescent="0.2">
      <c r="D34" s="26" t="str">
        <f>IF(ISBLANK(J23),(IFERROR(PRODUCT(VLOOKUP(D31,Rates!$B$3:$N$451,2,FALSE),D32,D33),"")),(IFERROR(PRODUCT(VLOOKUP(D31,Rates!$B$3:$N$451,2,FALSE),D32,D33),"")))</f>
        <v/>
      </c>
      <c r="E34" s="26" t="str">
        <f>IF(ISBLANK(D30),(IFERROR(PRODUCT(VLOOKUP(E31,Rates!$B$3:$N$451,2,FALSE),E32,E33),"")),(IFERROR(PRODUCT(VLOOKUP(E31,Rates!$B$3:$N$451,2,FALSE),E32,E33),"")))</f>
        <v/>
      </c>
      <c r="F34" s="26" t="str">
        <f>IF(ISBLANK(E30),(IFERROR(PRODUCT(VLOOKUP(F31,Rates!$B$3:$N$451,2,FALSE),F32,F33),"")),(IFERROR(PRODUCT(VLOOKUP(F31,Rates!$B$3:$N$451,2,FALSE),F32,F33),"")))</f>
        <v/>
      </c>
      <c r="G34" s="26" t="str">
        <f>IF(ISBLANK(F30),(IFERROR(PRODUCT(VLOOKUP(G31,Rates!$B$3:$N$451,2,FALSE),G32,G33),"")),(IFERROR(PRODUCT(VLOOKUP(G31,Rates!$B$3:$N$451,2,FALSE),G32,G33),"")))</f>
        <v/>
      </c>
      <c r="H34" s="26" t="str">
        <f>IF(ISBLANK(G30),(IFERROR(PRODUCT(VLOOKUP(H31,Rates!$B$3:$N$451,2,FALSE),H32,H33),"")),(IFERROR(PRODUCT(VLOOKUP(H31,Rates!$B$3:$N$451,2,FALSE),H32,H33),"")))</f>
        <v/>
      </c>
      <c r="I34" s="26" t="str">
        <f>IF(ISBLANK(H30),(IFERROR(PRODUCT(VLOOKUP(I31,Rates!$B$3:$N$451,2,FALSE),I32,I33),"")),(IFERROR(PRODUCT(VLOOKUP(I31,Rates!$B$3:$N$451,2,FALSE),I32,I33),"")))</f>
        <v/>
      </c>
      <c r="J34" s="26" t="str">
        <f>IF(ISBLANK(I30),(IFERROR(PRODUCT(VLOOKUP(J31,Rates!$B$3:$N$451,2,FALSE),J32,J33),"")),(IFERROR(PRODUCT(VLOOKUP(J31,Rates!$B$3:$N$451,2,FALSE),J32,J33),"")))</f>
        <v/>
      </c>
    </row>
    <row r="35" spans="4:10" x14ac:dyDescent="0.2">
      <c r="D35" s="47" cm="1">
        <f t="array" ref="D35:J35">INDEX(Jan,ndx+3)</f>
        <v>45186</v>
      </c>
      <c r="E35" s="47">
        <v>45187</v>
      </c>
      <c r="F35" s="47">
        <v>45188</v>
      </c>
      <c r="G35" s="47">
        <v>45189</v>
      </c>
      <c r="H35" s="47">
        <v>45190</v>
      </c>
      <c r="I35" s="47">
        <v>45191</v>
      </c>
      <c r="J35" s="47">
        <v>45192</v>
      </c>
    </row>
    <row r="36" spans="4:10" ht="17" thickBot="1" x14ac:dyDescent="0.25">
      <c r="D36" s="2"/>
      <c r="E36" s="2"/>
      <c r="F36" s="2"/>
      <c r="G36" s="2"/>
      <c r="H36" s="2"/>
      <c r="I36" s="2"/>
      <c r="J36" s="2"/>
    </row>
    <row r="37" spans="4:10" ht="18" thickTop="1" thickBot="1" x14ac:dyDescent="0.25">
      <c r="D37" s="70"/>
      <c r="E37" s="70"/>
      <c r="F37" s="70"/>
      <c r="G37" s="70"/>
      <c r="H37" s="70"/>
      <c r="I37" s="70"/>
      <c r="J37" s="70"/>
    </row>
    <row r="38" spans="4:10" ht="17" thickTop="1" x14ac:dyDescent="0.2">
      <c r="D38" s="25" t="str">
        <f>IF(ISBLANK(D37),(IFERROR(VLOOKUP(J30,Rates!$A$2:$N$451,2,FALSE),"")),(IFERROR(VLOOKUP(D37,Rates!$A$2:$N$451,2,FALSE),"")))</f>
        <v/>
      </c>
      <c r="E38" s="25" t="str">
        <f>IF(ISBLANK(E37),(IFERROR(VLOOKUP(D37,Rates!$A$2:$N$451,2,FALSE),"")),(IFERROR(VLOOKUP(E37,Rates!$A$2:$N$451,2,FALSE),"")))</f>
        <v/>
      </c>
      <c r="F38" s="25" t="str">
        <f>IF(ISBLANK(F37),(IFERROR(VLOOKUP(E37,Rates!$A$2:$N$451,2,FALSE),"")),(IFERROR(VLOOKUP(F37,Rates!$A$2:$N$451,2,FALSE),"")))</f>
        <v/>
      </c>
      <c r="G38" s="25" t="str">
        <f>IF(ISBLANK(G37),(IFERROR(VLOOKUP(F37,Rates!$A$2:$N$451,2,FALSE),"")),(IFERROR(VLOOKUP(G37,Rates!$A$2:$N$451,2,FALSE),"")))</f>
        <v/>
      </c>
      <c r="H38" s="25" t="str">
        <f>IF(ISBLANK(H37),(IFERROR(VLOOKUP(G37,Rates!$A$2:$N$451,2,FALSE),"")),(IFERROR(VLOOKUP(H37,Rates!$A$2:$N$451,2,FALSE),"")))</f>
        <v/>
      </c>
      <c r="I38" s="25" t="str">
        <f>IF(ISBLANK(I37),(IFERROR(VLOOKUP(H37,Rates!$A$2:$N$451,2,FALSE),"")),(IFERROR(VLOOKUP(I37,Rates!$A$2:$N$451,2,FALSE),"")))</f>
        <v/>
      </c>
      <c r="J38" s="25" t="str">
        <f>IF(ISBLANK(J37),(IFERROR(VLOOKUP(I37,Rates!$A$2:$N$451,2,FALSE),"")),(IFERROR(VLOOKUP(J37,Rates!$A$2:$N$451,2,FALSE),"")))</f>
        <v/>
      </c>
    </row>
    <row r="39" spans="4:10" ht="1" customHeight="1" x14ac:dyDescent="0.2">
      <c r="D39" s="27">
        <f>IF(ISBLANK(J30),VLOOKUP($L$16,$L$16:$M$17,1,FALSE),"")</f>
        <v>0.75</v>
      </c>
      <c r="E39" s="27">
        <f t="shared" ref="E39:J39" si="5">IF(ISBLANK(D37),VLOOKUP($L$16,$L$16:$M$17,1,FALSE),"")</f>
        <v>0.75</v>
      </c>
      <c r="F39" s="27">
        <f t="shared" si="5"/>
        <v>0.75</v>
      </c>
      <c r="G39" s="27">
        <f t="shared" si="5"/>
        <v>0.75</v>
      </c>
      <c r="H39" s="27">
        <f t="shared" si="5"/>
        <v>0.75</v>
      </c>
      <c r="I39" s="27">
        <f t="shared" si="5"/>
        <v>0.75</v>
      </c>
      <c r="J39" s="27">
        <f t="shared" si="5"/>
        <v>0.75</v>
      </c>
    </row>
    <row r="40" spans="4:10" ht="1" customHeight="1" x14ac:dyDescent="0.2">
      <c r="D40" s="27">
        <f t="shared" ref="D40:J40" si="6">IF(ISBLANK(D37),VLOOKUP($L$16,$L$16:$M$17,1,FALSE),"")</f>
        <v>0.75</v>
      </c>
      <c r="E40" s="27">
        <f t="shared" si="6"/>
        <v>0.75</v>
      </c>
      <c r="F40" s="27">
        <f t="shared" si="6"/>
        <v>0.75</v>
      </c>
      <c r="G40" s="27">
        <f t="shared" si="6"/>
        <v>0.75</v>
      </c>
      <c r="H40" s="27">
        <f t="shared" si="6"/>
        <v>0.75</v>
      </c>
      <c r="I40" s="27">
        <f t="shared" si="6"/>
        <v>0.75</v>
      </c>
      <c r="J40" s="27">
        <f t="shared" si="6"/>
        <v>0.75</v>
      </c>
    </row>
    <row r="41" spans="4:10" x14ac:dyDescent="0.2">
      <c r="D41" s="26" t="str">
        <f>IF(ISBLANK(J30),(IFERROR(PRODUCT(VLOOKUP(D38,Rates!$B$3:$N$451,2,FALSE),D39,D40),"")),(IFERROR(PRODUCT(VLOOKUP(D38,Rates!$B$3:$N$451,2,FALSE),D39,D40),"")))</f>
        <v/>
      </c>
      <c r="E41" s="26" t="str">
        <f>IF(ISBLANK(D37),(IFERROR(PRODUCT(VLOOKUP(E38,Rates!$B$3:$N$451,2,FALSE),E39,E40),"")),(IFERROR(PRODUCT(VLOOKUP(E38,Rates!$B$3:$N$451,2,FALSE),E39,E40),"")))</f>
        <v/>
      </c>
      <c r="F41" s="26" t="str">
        <f>IF(ISBLANK(E37),(IFERROR(PRODUCT(VLOOKUP(F38,Rates!$B$3:$N$451,2,FALSE),F39,F40),"")),(IFERROR(PRODUCT(VLOOKUP(F38,Rates!$B$3:$N$451,2,FALSE),F39,F40),"")))</f>
        <v/>
      </c>
      <c r="G41" s="26" t="str">
        <f>IF(ISBLANK(F37),(IFERROR(PRODUCT(VLOOKUP(G38,Rates!$B$3:$N$451,2,FALSE),G39,G40),"")),(IFERROR(PRODUCT(VLOOKUP(G38,Rates!$B$3:$N$451,2,FALSE),G39,G40),"")))</f>
        <v/>
      </c>
      <c r="H41" s="26" t="str">
        <f>IF(ISBLANK(G37),(IFERROR(PRODUCT(VLOOKUP(H38,Rates!$B$3:$N$451,2,FALSE),H39,H40),"")),(IFERROR(PRODUCT(VLOOKUP(H38,Rates!$B$3:$N$451,2,FALSE),H39,H40),"")))</f>
        <v/>
      </c>
      <c r="I41" s="26" t="str">
        <f>IF(ISBLANK(H37),(IFERROR(PRODUCT(VLOOKUP(I38,Rates!$B$3:$N$451,2,FALSE),I39,I40),"")),(IFERROR(PRODUCT(VLOOKUP(I38,Rates!$B$3:$N$451,2,FALSE),I39,I40),"")))</f>
        <v/>
      </c>
      <c r="J41" s="26" t="str">
        <f>IF(ISBLANK(I37),(IFERROR(PRODUCT(VLOOKUP(J38,Rates!$B$3:$N$451,2,FALSE),J39,J40),"")),(IFERROR(PRODUCT(VLOOKUP(J38,Rates!$B$3:$N$451,2,FALSE),J39,J40),"")))</f>
        <v/>
      </c>
    </row>
    <row r="42" spans="4:10" x14ac:dyDescent="0.2">
      <c r="D42" s="47" cm="1">
        <f t="array" ref="D42:J42">INDEX(Jan,ndx+4)</f>
        <v>45193</v>
      </c>
      <c r="E42" s="47">
        <v>45194</v>
      </c>
      <c r="F42" s="47">
        <v>45195</v>
      </c>
      <c r="G42" s="47">
        <v>45196</v>
      </c>
      <c r="H42" s="47">
        <v>45197</v>
      </c>
      <c r="I42" s="47">
        <v>45198</v>
      </c>
      <c r="J42" s="47">
        <v>45199</v>
      </c>
    </row>
    <row r="43" spans="4:10" ht="17" thickBot="1" x14ac:dyDescent="0.25">
      <c r="D43" s="2"/>
      <c r="E43" s="2"/>
      <c r="F43" s="2"/>
      <c r="G43" s="2"/>
      <c r="H43" s="2"/>
      <c r="I43" s="2"/>
      <c r="J43" s="2"/>
    </row>
    <row r="44" spans="4:10" ht="18" thickTop="1" thickBot="1" x14ac:dyDescent="0.25">
      <c r="D44" s="70"/>
      <c r="E44" s="70"/>
      <c r="F44" s="70"/>
      <c r="G44" s="70"/>
      <c r="H44" s="70"/>
      <c r="I44" s="70"/>
      <c r="J44" s="70"/>
    </row>
    <row r="45" spans="4:10" ht="17" thickTop="1" x14ac:dyDescent="0.2">
      <c r="D45" s="25" t="str">
        <f>IF(ISBLANK(D44),(IFERROR(VLOOKUP(J37,Rates!$A$2:$N$451,2,FALSE),"")),(IFERROR(VLOOKUP(D44,Rates!$A$2:$N$451,2,FALSE),"")))</f>
        <v/>
      </c>
      <c r="E45" s="25" t="str">
        <f>IF(ISBLANK(E44),(IFERROR(VLOOKUP(D44,Rates!$A$2:$N$451,2,FALSE),"")),(IFERROR(VLOOKUP(E44,Rates!$A$2:$N$451,2,FALSE),"")))</f>
        <v/>
      </c>
      <c r="F45" s="25" t="str">
        <f>IF(ISBLANK(F44),(IFERROR(VLOOKUP(E44,Rates!$A$2:$N$451,2,FALSE),"")),(IFERROR(VLOOKUP(F44,Rates!$A$2:$N$451,2,FALSE),"")))</f>
        <v/>
      </c>
      <c r="G45" s="25" t="str">
        <f>IF(ISBLANK(G44),(IFERROR(VLOOKUP(F44,Rates!$A$2:$N$451,2,FALSE),"")),(IFERROR(VLOOKUP(G44,Rates!$A$2:$N$451,2,FALSE),"")))</f>
        <v/>
      </c>
      <c r="H45" s="25" t="str">
        <f>IF(ISBLANK(H44),(IFERROR(VLOOKUP(G44,Rates!$A$2:$N$451,2,FALSE),"")),(IFERROR(VLOOKUP(H44,Rates!$A$2:$N$451,2,FALSE),"")))</f>
        <v/>
      </c>
      <c r="I45" s="25" t="str">
        <f>IF(ISBLANK(I44),(IFERROR(VLOOKUP(H44,Rates!$A$2:$N$451,2,FALSE),"")),(IFERROR(VLOOKUP(I44,Rates!$A$2:$N$451,2,FALSE),"")))</f>
        <v/>
      </c>
      <c r="J45" s="25" t="str">
        <f>IF(ISBLANK(J44),(IFERROR(VLOOKUP(I44,Rates!$A$2:$N$451,2,FALSE),"")),(IFERROR(VLOOKUP(J44,Rates!$A$2:$N$451,2,FALSE),"")))</f>
        <v/>
      </c>
    </row>
    <row r="46" spans="4:10" ht="1" customHeight="1" x14ac:dyDescent="0.2">
      <c r="D46" s="27">
        <f>IF(ISBLANK(J37),VLOOKUP($L$16,$L$16:$M$17,1,FALSE),"")</f>
        <v>0.75</v>
      </c>
      <c r="E46" s="27">
        <f t="shared" ref="E46:J46" si="7">IF(ISBLANK(D44),VLOOKUP($L$16,$L$16:$M$17,1,FALSE),"")</f>
        <v>0.75</v>
      </c>
      <c r="F46" s="27">
        <f t="shared" si="7"/>
        <v>0.75</v>
      </c>
      <c r="G46" s="27">
        <f t="shared" si="7"/>
        <v>0.75</v>
      </c>
      <c r="H46" s="27">
        <f t="shared" si="7"/>
        <v>0.75</v>
      </c>
      <c r="I46" s="27">
        <f t="shared" si="7"/>
        <v>0.75</v>
      </c>
      <c r="J46" s="27">
        <f t="shared" si="7"/>
        <v>0.75</v>
      </c>
    </row>
    <row r="47" spans="4:10" ht="1" customHeight="1" x14ac:dyDescent="0.2">
      <c r="D47" s="27">
        <f t="shared" ref="D47:J47" si="8">IF(ISBLANK(D44),VLOOKUP($L$16,$L$16:$M$17,1,FALSE),"")</f>
        <v>0.75</v>
      </c>
      <c r="E47" s="27">
        <f t="shared" si="8"/>
        <v>0.75</v>
      </c>
      <c r="F47" s="27">
        <f t="shared" si="8"/>
        <v>0.75</v>
      </c>
      <c r="G47" s="27">
        <f t="shared" si="8"/>
        <v>0.75</v>
      </c>
      <c r="H47" s="27">
        <f t="shared" si="8"/>
        <v>0.75</v>
      </c>
      <c r="I47" s="27">
        <f t="shared" si="8"/>
        <v>0.75</v>
      </c>
      <c r="J47" s="27">
        <f t="shared" si="8"/>
        <v>0.75</v>
      </c>
    </row>
    <row r="48" spans="4:10" x14ac:dyDescent="0.2">
      <c r="D48" s="26" t="str">
        <f>IF(ISBLANK(J37),(IFERROR(PRODUCT(VLOOKUP(D45,Rates!$B$3:$N$451,2,FALSE),D46,D47),"")),(IFERROR(PRODUCT(VLOOKUP(D45,Rates!$B$3:$N$451,2,FALSE),D46,D47),"")))</f>
        <v/>
      </c>
      <c r="E48" s="26" t="str">
        <f>IF(ISBLANK(D44),(IFERROR(PRODUCT(VLOOKUP(E45,Rates!$B$3:$N$451,2,FALSE),E46,E47),"")),(IFERROR(PRODUCT(VLOOKUP(E45,Rates!$B$3:$N$451,2,FALSE),E46,E47),"")))</f>
        <v/>
      </c>
      <c r="F48" s="26" t="str">
        <f>IF(ISBLANK(E44),(IFERROR(PRODUCT(VLOOKUP(F45,Rates!$B$3:$N$451,2,FALSE),F46,F47),"")),(IFERROR(PRODUCT(VLOOKUP(F45,Rates!$B$3:$N$451,2,FALSE),F46,F47),"")))</f>
        <v/>
      </c>
      <c r="G48" s="26" t="str">
        <f>IF(ISBLANK(F44),(IFERROR(PRODUCT(VLOOKUP(G45,Rates!$B$3:$N$451,2,FALSE),G46,G47),"")),(IFERROR(PRODUCT(VLOOKUP(G45,Rates!$B$3:$N$451,2,FALSE),G46,G47),"")))</f>
        <v/>
      </c>
      <c r="H48" s="26" t="str">
        <f>IF(ISBLANK(G44),(IFERROR(PRODUCT(VLOOKUP(H45,Rates!$B$3:$N$451,2,FALSE),H46,H47),"")),(IFERROR(PRODUCT(VLOOKUP(H45,Rates!$B$3:$N$451,2,FALSE),H46,H47),"")))</f>
        <v/>
      </c>
      <c r="I48" s="26" t="str">
        <f>IF(ISBLANK(H44),(IFERROR(PRODUCT(VLOOKUP(I45,Rates!$B$3:$N$451,2,FALSE),I46,I47),"")),(IFERROR(PRODUCT(VLOOKUP(I45,Rates!$B$3:$N$451,2,FALSE),I46,I47),"")))</f>
        <v/>
      </c>
      <c r="J48" s="26" t="str">
        <f>IF(ISBLANK(I44),(IFERROR(PRODUCT(VLOOKUP(J45,Rates!$B$3:$N$451,2,FALSE),J46,J47),"")),(IFERROR(PRODUCT(VLOOKUP(J45,Rates!$B$3:$N$451,2,FALSE),J46,J47),"")))</f>
        <v/>
      </c>
    </row>
    <row r="49" spans="9:10" x14ac:dyDescent="0.2">
      <c r="I49" s="86" t="s">
        <v>767</v>
      </c>
      <c r="J49" s="86"/>
    </row>
  </sheetData>
  <sheetProtection algorithmName="SHA-512" hashValue="AEwjb0phajqxx6sse2XVNz4SIK1/u7Ce4RrgqA86fuWA9H707CGOf6QJWVJdAuEuupdjS6P7WBaJl/wp98MrRw==" saltValue="FZpr/LQnPad/wlxf8Ly7JQ==" spinCount="100000" sheet="1" objects="1" scenarios="1" selectLockedCells="1"/>
  <mergeCells count="5">
    <mergeCell ref="I2:I3"/>
    <mergeCell ref="J2:J3"/>
    <mergeCell ref="D3:D4"/>
    <mergeCell ref="D5:J6"/>
    <mergeCell ref="I49:J49"/>
  </mergeCells>
  <conditionalFormatting sqref="I16:J16 D23:J23 D30:J30 D37:J37 D44:J44">
    <cfRule type="notContainsBlanks" dxfId="3" priority="1">
      <formula>LEN(TRIM(D16))&gt;0</formula>
    </cfRule>
  </conditionalFormatting>
  <pageMargins left="0.7" right="0.7" top="0.75" bottom="0.75" header="0.3" footer="0.3"/>
  <pageSetup orientation="portrait" horizontalDpi="0" verticalDpi="0"/>
  <drawing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174B916-80C4-6B4C-A81A-C72E3D737028}">
  <dimension ref="D2:L49"/>
  <sheetViews>
    <sheetView showGridLines="0" showRowColHeaders="0" topLeftCell="B1" zoomScale="120" zoomScaleNormal="120" workbookViewId="0">
      <selection activeCell="D16" sqref="D16"/>
    </sheetView>
  </sheetViews>
  <sheetFormatPr baseColWidth="10" defaultRowHeight="16" x14ac:dyDescent="0.2"/>
  <cols>
    <col min="1" max="3" width="10.83203125" style="1"/>
    <col min="4" max="10" width="24.33203125" style="1" customWidth="1"/>
    <col min="11" max="16384" width="10.83203125" style="1"/>
  </cols>
  <sheetData>
    <row r="2" spans="4:12" ht="11" customHeight="1" x14ac:dyDescent="0.2">
      <c r="I2" s="81" t="s">
        <v>2</v>
      </c>
      <c r="J2" s="82">
        <f>SUM(D20:J20,D27:J27,D34:J34,D41:J41,D48:F48)</f>
        <v>0</v>
      </c>
    </row>
    <row r="3" spans="4:12" ht="21" customHeight="1" x14ac:dyDescent="0.2">
      <c r="D3" s="84">
        <v>2023</v>
      </c>
      <c r="E3" s="6" t="s">
        <v>1</v>
      </c>
      <c r="I3" s="81"/>
      <c r="J3" s="83"/>
    </row>
    <row r="4" spans="4:12" ht="8" customHeight="1" x14ac:dyDescent="0.2">
      <c r="D4" s="84"/>
      <c r="J4" s="7"/>
    </row>
    <row r="5" spans="4:12" ht="3" customHeight="1" x14ac:dyDescent="0.2">
      <c r="D5" s="85" t="s">
        <v>803</v>
      </c>
      <c r="E5" s="85"/>
      <c r="F5" s="85"/>
      <c r="G5" s="85"/>
      <c r="H5" s="85"/>
      <c r="I5" s="85"/>
      <c r="J5" s="85"/>
    </row>
    <row r="6" spans="4:12" ht="17" thickBot="1" x14ac:dyDescent="0.25">
      <c r="D6" s="85"/>
      <c r="E6" s="85"/>
      <c r="F6" s="85"/>
      <c r="G6" s="85"/>
      <c r="H6" s="85"/>
      <c r="I6" s="85"/>
      <c r="J6" s="85"/>
    </row>
    <row r="7" spans="4:12" x14ac:dyDescent="0.2">
      <c r="D7" s="9" cm="1">
        <f t="array" ref="D7:J13">Jan</f>
        <v>45200</v>
      </c>
      <c r="E7" s="10">
        <v>45201</v>
      </c>
      <c r="F7" s="10">
        <v>45202</v>
      </c>
      <c r="G7" s="10">
        <v>45203</v>
      </c>
      <c r="H7" s="10">
        <v>45204</v>
      </c>
      <c r="I7" s="10">
        <v>45205</v>
      </c>
      <c r="J7" s="11">
        <v>45206</v>
      </c>
    </row>
    <row r="8" spans="4:12" ht="1" customHeight="1" x14ac:dyDescent="0.2">
      <c r="D8" s="12">
        <v>45207</v>
      </c>
      <c r="E8" s="8">
        <v>45208</v>
      </c>
      <c r="F8" s="8">
        <v>45209</v>
      </c>
      <c r="G8" s="8">
        <v>45210</v>
      </c>
      <c r="H8" s="8">
        <v>45211</v>
      </c>
      <c r="I8" s="8">
        <v>45212</v>
      </c>
      <c r="J8" s="13">
        <v>45213</v>
      </c>
    </row>
    <row r="9" spans="4:12" ht="1" customHeight="1" x14ac:dyDescent="0.2">
      <c r="D9" s="12">
        <v>45214</v>
      </c>
      <c r="E9" s="8">
        <v>45215</v>
      </c>
      <c r="F9" s="8">
        <v>45216</v>
      </c>
      <c r="G9" s="8">
        <v>45217</v>
      </c>
      <c r="H9" s="8">
        <v>45218</v>
      </c>
      <c r="I9" s="8">
        <v>45219</v>
      </c>
      <c r="J9" s="13">
        <v>45220</v>
      </c>
    </row>
    <row r="10" spans="4:12" ht="1" customHeight="1" x14ac:dyDescent="0.2">
      <c r="D10" s="12">
        <v>45221</v>
      </c>
      <c r="E10" s="8">
        <v>45222</v>
      </c>
      <c r="F10" s="8">
        <v>45223</v>
      </c>
      <c r="G10" s="8">
        <v>45224</v>
      </c>
      <c r="H10" s="8">
        <v>45225</v>
      </c>
      <c r="I10" s="8">
        <v>45226</v>
      </c>
      <c r="J10" s="13">
        <v>45227</v>
      </c>
    </row>
    <row r="11" spans="4:12" ht="1" customHeight="1" x14ac:dyDescent="0.2">
      <c r="D11" s="12">
        <v>45228</v>
      </c>
      <c r="E11" s="8">
        <v>45229</v>
      </c>
      <c r="F11" s="8">
        <v>45230</v>
      </c>
      <c r="G11" s="8">
        <v>45231</v>
      </c>
      <c r="H11" s="8">
        <v>45232</v>
      </c>
      <c r="I11" s="8">
        <v>45233</v>
      </c>
      <c r="J11" s="13">
        <v>45234</v>
      </c>
    </row>
    <row r="12" spans="4:12" ht="1" customHeight="1" x14ac:dyDescent="0.2">
      <c r="D12" s="12">
        <v>45235</v>
      </c>
      <c r="E12" s="8">
        <v>45236</v>
      </c>
      <c r="F12" s="8">
        <v>45237</v>
      </c>
      <c r="G12" s="8">
        <v>45238</v>
      </c>
      <c r="H12" s="8">
        <v>45239</v>
      </c>
      <c r="I12" s="8">
        <v>45240</v>
      </c>
      <c r="J12" s="13">
        <v>45241</v>
      </c>
    </row>
    <row r="13" spans="4:12" ht="1" customHeight="1" thickBot="1" x14ac:dyDescent="0.25">
      <c r="D13" s="14">
        <v>45242</v>
      </c>
      <c r="E13" s="15">
        <v>45243</v>
      </c>
      <c r="F13" s="15">
        <v>45244</v>
      </c>
      <c r="G13" s="15">
        <v>45245</v>
      </c>
      <c r="H13" s="15">
        <v>45246</v>
      </c>
      <c r="I13" s="15">
        <v>45247</v>
      </c>
      <c r="J13" s="16">
        <v>45248</v>
      </c>
    </row>
    <row r="14" spans="4:12" x14ac:dyDescent="0.2">
      <c r="D14" s="47" cm="1">
        <f t="array" ref="D14:J14">INDEX(Jan,ndx+0)</f>
        <v>45200</v>
      </c>
      <c r="E14" s="47">
        <v>45201</v>
      </c>
      <c r="F14" s="47">
        <v>45202</v>
      </c>
      <c r="G14" s="47">
        <v>45203</v>
      </c>
      <c r="H14" s="47">
        <v>45204</v>
      </c>
      <c r="I14" s="47">
        <v>45205</v>
      </c>
      <c r="J14" s="47">
        <v>45206</v>
      </c>
    </row>
    <row r="15" spans="4:12" ht="17" thickBot="1" x14ac:dyDescent="0.25">
      <c r="D15" s="2"/>
      <c r="E15" s="2"/>
      <c r="F15" s="2"/>
      <c r="G15" s="2"/>
      <c r="H15" s="2"/>
      <c r="I15" s="2"/>
      <c r="J15" s="2"/>
      <c r="L15" s="6"/>
    </row>
    <row r="16" spans="4:12" ht="18" thickTop="1" thickBot="1" x14ac:dyDescent="0.25">
      <c r="D16" s="70"/>
      <c r="E16" s="70"/>
      <c r="F16" s="70"/>
      <c r="G16" s="70"/>
      <c r="H16" s="70"/>
      <c r="I16" s="70"/>
      <c r="J16" s="70"/>
      <c r="L16" s="6">
        <v>0.75</v>
      </c>
    </row>
    <row r="17" spans="4:12" ht="16" customHeight="1" thickTop="1" x14ac:dyDescent="0.2">
      <c r="D17" s="25" t="str">
        <f>IF(ISBLANK(D16),(IFERROR(VLOOKUP(SEP!J44,Rates!$A$2:$N$451,2,FALSE),"")),(IFERROR(VLOOKUP(D16,Rates!$A$2:$N$451,2,FALSE),"")))</f>
        <v/>
      </c>
      <c r="E17" s="25" t="str">
        <f>IF(ISBLANK(E16),(IFERROR(VLOOKUP(D16,Rates!$A$2:$N$451,2,FALSE),"")),(IFERROR(VLOOKUP(E16,Rates!$A$2:$N$451,2,FALSE),"")))</f>
        <v/>
      </c>
      <c r="F17" s="25" t="str">
        <f>IF(ISBLANK(F16),(IFERROR(VLOOKUP(E16,Rates!$A$2:$N$451,2,FALSE),"")),(IFERROR(VLOOKUP(F16,Rates!$A$2:$N$451,2,FALSE),"")))</f>
        <v/>
      </c>
      <c r="G17" s="25" t="str">
        <f>IF(ISBLANK(G16),(IFERROR(VLOOKUP(F16,Rates!$A$2:$N$451,2,FALSE),"")),(IFERROR(VLOOKUP(G16,Rates!$A$2:$N$451,2,FALSE),"")))</f>
        <v/>
      </c>
      <c r="H17" s="25" t="str">
        <f>IF(ISBLANK(H16),(IFERROR(VLOOKUP(G16,Rates!$A$2:$N$451,2,FALSE),"")),(IFERROR(VLOOKUP(H16,Rates!$A$2:$N$451,2,FALSE),"")))</f>
        <v/>
      </c>
      <c r="I17" s="25" t="str">
        <f>IF(ISBLANK(I16),(IFERROR(VLOOKUP(H16,Rates!$A$2:$N$451,2,FALSE),"")),(IFERROR(VLOOKUP(I16,Rates!$A$2:$N$451,2,FALSE),"")))</f>
        <v/>
      </c>
      <c r="J17" s="25" t="str">
        <f>IF(ISBLANK(J16),(IFERROR(VLOOKUP(I16,Rates!$A$2:$N$451,2,FALSE),"")),(IFERROR(VLOOKUP(J16,Rates!$A$2:$N$451,2,FALSE),"")))</f>
        <v/>
      </c>
      <c r="L17" s="6"/>
    </row>
    <row r="18" spans="4:12" ht="1" customHeight="1" x14ac:dyDescent="0.2">
      <c r="D18" s="27">
        <f>IF(SEP!J44=0,VLOOKUP($L$16,$L$16:$M$17,1,FALSE),"")</f>
        <v>0.75</v>
      </c>
      <c r="E18" s="27">
        <f>IF(D16=0,VLOOKUP($L$16,$L$16:$M$17,1,FALSE),"")</f>
        <v>0.75</v>
      </c>
      <c r="F18" s="27">
        <f t="shared" ref="F18:J18" si="0">IF(E16=0,VLOOKUP($L$16,$L$16:$M$17,1,FALSE),"")</f>
        <v>0.75</v>
      </c>
      <c r="G18" s="27">
        <f t="shared" si="0"/>
        <v>0.75</v>
      </c>
      <c r="H18" s="27">
        <f t="shared" si="0"/>
        <v>0.75</v>
      </c>
      <c r="I18" s="27">
        <f t="shared" si="0"/>
        <v>0.75</v>
      </c>
      <c r="J18" s="27">
        <f t="shared" si="0"/>
        <v>0.75</v>
      </c>
      <c r="K18" s="4"/>
    </row>
    <row r="19" spans="4:12" ht="1" customHeight="1" x14ac:dyDescent="0.2">
      <c r="D19" s="27">
        <f t="shared" ref="D19:J19" si="1">IF(ISBLANK(D16),VLOOKUP($L$16,$L$16:$M$17,1,FALSE),"")</f>
        <v>0.75</v>
      </c>
      <c r="E19" s="27">
        <f t="shared" si="1"/>
        <v>0.75</v>
      </c>
      <c r="F19" s="27">
        <f t="shared" si="1"/>
        <v>0.75</v>
      </c>
      <c r="G19" s="27">
        <f t="shared" si="1"/>
        <v>0.75</v>
      </c>
      <c r="H19" s="27">
        <f t="shared" si="1"/>
        <v>0.75</v>
      </c>
      <c r="I19" s="27">
        <f t="shared" si="1"/>
        <v>0.75</v>
      </c>
      <c r="J19" s="27">
        <f t="shared" si="1"/>
        <v>0.75</v>
      </c>
    </row>
    <row r="20" spans="4:12" x14ac:dyDescent="0.2">
      <c r="D20" s="26" t="str">
        <f>IF(ISBLANK(SEP!J44),(IFERROR(PRODUCT(VLOOKUP(D17,Rates!$B$3:$N$451,2,FALSE),D18,D19),"")),(IFERROR(PRODUCT(VLOOKUP(D17,Rates!$B$3:$N$451,2,FALSE),D18,D19),"")))</f>
        <v/>
      </c>
      <c r="E20" s="26" t="str">
        <f>IF(ISBLANK(D16),(IFERROR(PRODUCT(VLOOKUP(E17,Rates!$B$3:$N$451,2,FALSE),E18,E19),"")),(IFERROR(PRODUCT(VLOOKUP(E17,Rates!$B$3:$N$451,2,FALSE),E18,E19),"")))</f>
        <v/>
      </c>
      <c r="F20" s="26" t="str">
        <f>IF(ISBLANK(E16),(IFERROR(PRODUCT(VLOOKUP(F17,Rates!$B$3:$N$451,2,FALSE),F18,F19),"")),(IFERROR(PRODUCT(VLOOKUP(F17,Rates!$B$3:$N$451,2,FALSE),F18,F19),"")))</f>
        <v/>
      </c>
      <c r="G20" s="26" t="str">
        <f>IF(ISBLANK(F16),(IFERROR(PRODUCT(VLOOKUP(G17,Rates!$B$3:$N$451,2,FALSE),G18,G19),"")),(IFERROR(PRODUCT(VLOOKUP(G17,Rates!$B$3:$N$451,2,FALSE),G18,G19),"")))</f>
        <v/>
      </c>
      <c r="H20" s="26" t="str">
        <f>IF(ISBLANK(G16),(IFERROR(PRODUCT(VLOOKUP(H17,Rates!$B$3:$N$451,2,FALSE),H18,H19),"")),(IFERROR(PRODUCT(VLOOKUP(H17,Rates!$B$3:$N$451,2,FALSE),H18,H19),"")))</f>
        <v/>
      </c>
      <c r="I20" s="26" t="str">
        <f>IF(ISBLANK(H16),(IFERROR(PRODUCT(VLOOKUP(I17,Rates!$B$3:$N$451,2,FALSE),I18,I19),"")),(IFERROR(PRODUCT(VLOOKUP(I17,Rates!$B$3:$N$451,2,FALSE),I18,I19),"")))</f>
        <v/>
      </c>
      <c r="J20" s="26" t="str">
        <f>IF(ISBLANK(I16),(IFERROR(PRODUCT(VLOOKUP(J17,Rates!$B$3:$N$451,2,FALSE),J18,J19),"")),(IFERROR(PRODUCT(VLOOKUP(J17,Rates!$B$3:$N$451,2,FALSE),J18,J19),"")))</f>
        <v/>
      </c>
    </row>
    <row r="21" spans="4:12" x14ac:dyDescent="0.2">
      <c r="D21" s="47" cm="1">
        <f t="array" ref="D21:J21">INDEX(Jan,ndx+1)</f>
        <v>45207</v>
      </c>
      <c r="E21" s="47">
        <v>45208</v>
      </c>
      <c r="F21" s="47">
        <v>45209</v>
      </c>
      <c r="G21" s="47">
        <v>45210</v>
      </c>
      <c r="H21" s="47">
        <v>45211</v>
      </c>
      <c r="I21" s="47">
        <v>45212</v>
      </c>
      <c r="J21" s="47">
        <v>45213</v>
      </c>
    </row>
    <row r="22" spans="4:12" ht="17" thickBot="1" x14ac:dyDescent="0.25">
      <c r="D22" s="2"/>
      <c r="E22" s="2"/>
      <c r="F22" s="2"/>
      <c r="G22" s="2"/>
      <c r="H22" s="2"/>
      <c r="I22" s="2"/>
      <c r="J22" s="2"/>
    </row>
    <row r="23" spans="4:12" ht="18" thickTop="1" thickBot="1" x14ac:dyDescent="0.25">
      <c r="D23" s="70"/>
      <c r="E23" s="70"/>
      <c r="F23" s="70"/>
      <c r="G23" s="70"/>
      <c r="H23" s="70"/>
      <c r="I23" s="70"/>
      <c r="J23" s="70"/>
    </row>
    <row r="24" spans="4:12" ht="17" thickTop="1" x14ac:dyDescent="0.2">
      <c r="D24" s="25" t="str">
        <f>IF(ISBLANK(D23),(IFERROR(VLOOKUP(J16,Rates!$A$2:$N$451,2,FALSE),"")),(IFERROR(VLOOKUP(D23,Rates!$A$2:$N$451,2,FALSE),"")))</f>
        <v/>
      </c>
      <c r="E24" s="25" t="str">
        <f>IF(ISBLANK(E23),(IFERROR(VLOOKUP(D23,Rates!$A$2:$N$451,2,FALSE),"")),(IFERROR(VLOOKUP(E23,Rates!$A$2:$N$451,2,FALSE),"")))</f>
        <v/>
      </c>
      <c r="F24" s="25" t="str">
        <f>IF(ISBLANK(F23),(IFERROR(VLOOKUP(E23,Rates!$A$2:$N$451,2,FALSE),"")),(IFERROR(VLOOKUP(F23,Rates!$A$2:$N$451,2,FALSE),"")))</f>
        <v/>
      </c>
      <c r="G24" s="25" t="str">
        <f>IF(ISBLANK(G23),(IFERROR(VLOOKUP(F23,Rates!$A$2:$N$451,2,FALSE),"")),(IFERROR(VLOOKUP(G23,Rates!$A$2:$N$451,2,FALSE),"")))</f>
        <v/>
      </c>
      <c r="H24" s="25" t="str">
        <f>IF(ISBLANK(H23),(IFERROR(VLOOKUP(G23,Rates!$A$2:$N$451,2,FALSE),"")),(IFERROR(VLOOKUP(H23,Rates!$A$2:$N$451,2,FALSE),"")))</f>
        <v/>
      </c>
      <c r="I24" s="25" t="str">
        <f>IF(ISBLANK(I23),(IFERROR(VLOOKUP(H23,Rates!$A$2:$N$451,2,FALSE),"")),(IFERROR(VLOOKUP(I23,Rates!$A$2:$N$451,2,FALSE),"")))</f>
        <v/>
      </c>
      <c r="J24" s="25" t="str">
        <f>IF(ISBLANK(J23),(IFERROR(VLOOKUP(I23,Rates!$A$2:$N$451,2,FALSE),"")),(IFERROR(VLOOKUP(J23,Rates!$A$2:$N$451,2,FALSE),"")))</f>
        <v/>
      </c>
    </row>
    <row r="25" spans="4:12" ht="1" customHeight="1" x14ac:dyDescent="0.2">
      <c r="D25" s="27">
        <f>IF(ISBLANK(J16),VLOOKUP($L$16,$L$16:$M$17,1,FALSE),"")</f>
        <v>0.75</v>
      </c>
      <c r="E25" s="27">
        <f t="shared" ref="E25:J25" si="2">IF(ISBLANK(D23),VLOOKUP($L$16,$L$16:$M$17,1,FALSE),"")</f>
        <v>0.75</v>
      </c>
      <c r="F25" s="27">
        <f t="shared" si="2"/>
        <v>0.75</v>
      </c>
      <c r="G25" s="27">
        <f t="shared" si="2"/>
        <v>0.75</v>
      </c>
      <c r="H25" s="27">
        <f t="shared" si="2"/>
        <v>0.75</v>
      </c>
      <c r="I25" s="27">
        <f t="shared" si="2"/>
        <v>0.75</v>
      </c>
      <c r="J25" s="27">
        <f t="shared" si="2"/>
        <v>0.75</v>
      </c>
    </row>
    <row r="26" spans="4:12" ht="1" customHeight="1" x14ac:dyDescent="0.2">
      <c r="D26" s="27">
        <f t="shared" ref="D26:J26" si="3">IF(ISBLANK(D23),VLOOKUP($L$16,$L$16:$M$17,1,FALSE),"")</f>
        <v>0.75</v>
      </c>
      <c r="E26" s="27">
        <f t="shared" si="3"/>
        <v>0.75</v>
      </c>
      <c r="F26" s="27">
        <f t="shared" si="3"/>
        <v>0.75</v>
      </c>
      <c r="G26" s="27">
        <f t="shared" si="3"/>
        <v>0.75</v>
      </c>
      <c r="H26" s="27">
        <f t="shared" si="3"/>
        <v>0.75</v>
      </c>
      <c r="I26" s="27">
        <f t="shared" si="3"/>
        <v>0.75</v>
      </c>
      <c r="J26" s="27">
        <f t="shared" si="3"/>
        <v>0.75</v>
      </c>
    </row>
    <row r="27" spans="4:12" x14ac:dyDescent="0.2">
      <c r="D27" s="26" t="str">
        <f>IF(ISBLANK(J16),(IFERROR(PRODUCT(VLOOKUP(D24,Rates!$B$3:$N$451,2,FALSE),D25,D26),"")),(IFERROR(PRODUCT(VLOOKUP(D24,Rates!$B$3:$N$451,2,FALSE),D25,D26),"")))</f>
        <v/>
      </c>
      <c r="E27" s="26" t="str">
        <f>IF(ISBLANK(D23),(IFERROR(PRODUCT(VLOOKUP(E24,Rates!$B$3:$N$451,2,FALSE),E25,E26),"")),(IFERROR(PRODUCT(VLOOKUP(E24,Rates!$B$3:$N$451,2,FALSE),E25,E26),"")))</f>
        <v/>
      </c>
      <c r="F27" s="26" t="str">
        <f>IF(ISBLANK(E23),(IFERROR(PRODUCT(VLOOKUP(F24,Rates!$B$3:$N$451,2,FALSE),F25,F26),"")),(IFERROR(PRODUCT(VLOOKUP(F24,Rates!$B$3:$N$451,2,FALSE),F25,F26),"")))</f>
        <v/>
      </c>
      <c r="G27" s="26" t="str">
        <f>IF(ISBLANK(F23),(IFERROR(PRODUCT(VLOOKUP(G24,Rates!$B$3:$N$451,2,FALSE),G25,G26),"")),(IFERROR(PRODUCT(VLOOKUP(G24,Rates!$B$3:$N$451,2,FALSE),G25,G26),"")))</f>
        <v/>
      </c>
      <c r="H27" s="26" t="str">
        <f>IF(ISBLANK(G23),(IFERROR(PRODUCT(VLOOKUP(H24,Rates!$B$3:$N$451,2,FALSE),H25,H26),"")),(IFERROR(PRODUCT(VLOOKUP(H24,Rates!$B$3:$N$451,2,FALSE),H25,H26),"")))</f>
        <v/>
      </c>
      <c r="I27" s="26" t="str">
        <f>IF(ISBLANK(H23),(IFERROR(PRODUCT(VLOOKUP(I24,Rates!$B$3:$N$451,2,FALSE),I25,I26),"")),(IFERROR(PRODUCT(VLOOKUP(I24,Rates!$B$3:$N$451,2,FALSE),I25,I26),"")))</f>
        <v/>
      </c>
      <c r="J27" s="26" t="str">
        <f>IF(ISBLANK(I23),(IFERROR(PRODUCT(VLOOKUP(J24,Rates!$B$3:$N$451,2,FALSE),J25,J26),"")),(IFERROR(PRODUCT(VLOOKUP(J24,Rates!$B$3:$N$451,2,FALSE),J25,J26),"")))</f>
        <v/>
      </c>
    </row>
    <row r="28" spans="4:12" x14ac:dyDescent="0.2">
      <c r="D28" s="47" cm="1">
        <f t="array" ref="D28:J28">INDEX(Jan,ndx+2)</f>
        <v>45214</v>
      </c>
      <c r="E28" s="47">
        <v>45215</v>
      </c>
      <c r="F28" s="47">
        <v>45216</v>
      </c>
      <c r="G28" s="47">
        <v>45217</v>
      </c>
      <c r="H28" s="47">
        <v>45218</v>
      </c>
      <c r="I28" s="47">
        <v>45219</v>
      </c>
      <c r="J28" s="47">
        <v>45220</v>
      </c>
    </row>
    <row r="29" spans="4:12" ht="17" thickBot="1" x14ac:dyDescent="0.25">
      <c r="D29" s="2"/>
      <c r="E29" s="2"/>
      <c r="F29" s="2"/>
      <c r="G29" s="2"/>
      <c r="H29" s="2"/>
      <c r="I29" s="2"/>
      <c r="J29" s="2"/>
    </row>
    <row r="30" spans="4:12" ht="18" thickTop="1" thickBot="1" x14ac:dyDescent="0.25">
      <c r="D30" s="70"/>
      <c r="E30" s="70"/>
      <c r="F30" s="70"/>
      <c r="G30" s="70"/>
      <c r="H30" s="70"/>
      <c r="I30" s="70"/>
      <c r="J30" s="70"/>
    </row>
    <row r="31" spans="4:12" ht="17" thickTop="1" x14ac:dyDescent="0.2">
      <c r="D31" s="25" t="str">
        <f>IF(ISBLANK(D30),(IFERROR(VLOOKUP(J23,Rates!$A$2:$N$451,2,FALSE),"")),(IFERROR(VLOOKUP(D30,Rates!$A$2:$N$451,2,FALSE),"")))</f>
        <v/>
      </c>
      <c r="E31" s="25" t="str">
        <f>IF(ISBLANK(E30),(IFERROR(VLOOKUP(D30,Rates!$A$2:$N$451,2,FALSE),"")),(IFERROR(VLOOKUP(E30,Rates!$A$2:$N$451,2,FALSE),"")))</f>
        <v/>
      </c>
      <c r="F31" s="25" t="str">
        <f>IF(ISBLANK(F30),(IFERROR(VLOOKUP(E30,Rates!$A$2:$N$451,2,FALSE),"")),(IFERROR(VLOOKUP(F30,Rates!$A$2:$N$451,2,FALSE),"")))</f>
        <v/>
      </c>
      <c r="G31" s="25" t="str">
        <f>IF(ISBLANK(G30),(IFERROR(VLOOKUP(F30,Rates!$A$2:$N$451,2,FALSE),"")),(IFERROR(VLOOKUP(G30,Rates!$A$2:$N$451,2,FALSE),"")))</f>
        <v/>
      </c>
      <c r="H31" s="25" t="str">
        <f>IF(ISBLANK(H30),(IFERROR(VLOOKUP(G30,Rates!$A$2:$N$451,2,FALSE),"")),(IFERROR(VLOOKUP(H30,Rates!$A$2:$N$451,2,FALSE),"")))</f>
        <v/>
      </c>
      <c r="I31" s="25" t="str">
        <f>IF(ISBLANK(I30),(IFERROR(VLOOKUP(H30,Rates!$A$2:$N$451,2,FALSE),"")),(IFERROR(VLOOKUP(I30,Rates!$A$2:$N$451,2,FALSE),"")))</f>
        <v/>
      </c>
      <c r="J31" s="25" t="str">
        <f>IF(ISBLANK(J30),(IFERROR(VLOOKUP(I30,Rates!$A$2:$N$451,2,FALSE),"")),(IFERROR(VLOOKUP(J30,Rates!$A$2:$N$451,2,FALSE),"")))</f>
        <v/>
      </c>
    </row>
    <row r="32" spans="4:12" ht="1" customHeight="1" x14ac:dyDescent="0.2">
      <c r="D32" s="27">
        <f>IF(ISBLANK(J23),VLOOKUP($L$16,$L$16:$M$17,1,FALSE),"")</f>
        <v>0.75</v>
      </c>
      <c r="E32" s="27">
        <f t="shared" ref="E32:J32" si="4">IF(ISBLANK(D30),VLOOKUP($L$16,$L$16:$M$17,1,FALSE),"")</f>
        <v>0.75</v>
      </c>
      <c r="F32" s="27">
        <f t="shared" si="4"/>
        <v>0.75</v>
      </c>
      <c r="G32" s="27">
        <f t="shared" si="4"/>
        <v>0.75</v>
      </c>
      <c r="H32" s="27">
        <f t="shared" si="4"/>
        <v>0.75</v>
      </c>
      <c r="I32" s="27">
        <f t="shared" si="4"/>
        <v>0.75</v>
      </c>
      <c r="J32" s="27">
        <f t="shared" si="4"/>
        <v>0.75</v>
      </c>
    </row>
    <row r="33" spans="4:10" ht="1" customHeight="1" x14ac:dyDescent="0.2">
      <c r="D33" s="27">
        <f t="shared" ref="D33:J33" si="5">IF(ISBLANK(D30),VLOOKUP($L$16,$L$16:$M$17,1,FALSE),"")</f>
        <v>0.75</v>
      </c>
      <c r="E33" s="27">
        <f t="shared" si="5"/>
        <v>0.75</v>
      </c>
      <c r="F33" s="27">
        <f t="shared" si="5"/>
        <v>0.75</v>
      </c>
      <c r="G33" s="27">
        <f t="shared" si="5"/>
        <v>0.75</v>
      </c>
      <c r="H33" s="27">
        <f t="shared" si="5"/>
        <v>0.75</v>
      </c>
      <c r="I33" s="27">
        <f t="shared" si="5"/>
        <v>0.75</v>
      </c>
      <c r="J33" s="27">
        <f t="shared" si="5"/>
        <v>0.75</v>
      </c>
    </row>
    <row r="34" spans="4:10" x14ac:dyDescent="0.2">
      <c r="D34" s="26" t="str">
        <f>IF(ISBLANK(J23),(IFERROR(PRODUCT(VLOOKUP(D31,Rates!$B$3:$N$451,2,FALSE),D32,D33),"")),(IFERROR(PRODUCT(VLOOKUP(D31,Rates!$B$3:$N$451,2,FALSE),D32,D33),"")))</f>
        <v/>
      </c>
      <c r="E34" s="26" t="str">
        <f>IF(ISBLANK(D30),(IFERROR(PRODUCT(VLOOKUP(E31,Rates!$B$3:$N$451,2,FALSE),E32,E33),"")),(IFERROR(PRODUCT(VLOOKUP(E31,Rates!$B$3:$N$451,2,FALSE),E32,E33),"")))</f>
        <v/>
      </c>
      <c r="F34" s="26" t="str">
        <f>IF(ISBLANK(E30),(IFERROR(PRODUCT(VLOOKUP(F31,Rates!$B$3:$N$451,2,FALSE),F32,F33),"")),(IFERROR(PRODUCT(VLOOKUP(F31,Rates!$B$3:$N$451,2,FALSE),F32,F33),"")))</f>
        <v/>
      </c>
      <c r="G34" s="26" t="str">
        <f>IF(ISBLANK(F30),(IFERROR(PRODUCT(VLOOKUP(G31,Rates!$B$3:$N$451,2,FALSE),G32,G33),"")),(IFERROR(PRODUCT(VLOOKUP(G31,Rates!$B$3:$N$451,2,FALSE),G32,G33),"")))</f>
        <v/>
      </c>
      <c r="H34" s="26" t="str">
        <f>IF(ISBLANK(G30),(IFERROR(PRODUCT(VLOOKUP(H31,Rates!$B$3:$N$451,2,FALSE),H32,H33),"")),(IFERROR(PRODUCT(VLOOKUP(H31,Rates!$B$3:$N$451,2,FALSE),H32,H33),"")))</f>
        <v/>
      </c>
      <c r="I34" s="26" t="str">
        <f>IF(ISBLANK(H30),(IFERROR(PRODUCT(VLOOKUP(I31,Rates!$B$3:$N$451,2,FALSE),I32,I33),"")),(IFERROR(PRODUCT(VLOOKUP(I31,Rates!$B$3:$N$451,2,FALSE),I32,I33),"")))</f>
        <v/>
      </c>
      <c r="J34" s="26" t="str">
        <f>IF(ISBLANK(I30),(IFERROR(PRODUCT(VLOOKUP(J31,Rates!$B$3:$N$451,2,FALSE),J32,J33),"")),(IFERROR(PRODUCT(VLOOKUP(J31,Rates!$B$3:$N$451,2,FALSE),J32,J33),"")))</f>
        <v/>
      </c>
    </row>
    <row r="35" spans="4:10" x14ac:dyDescent="0.2">
      <c r="D35" s="47" cm="1">
        <f t="array" ref="D35:J35">INDEX(Jan,ndx+3)</f>
        <v>45221</v>
      </c>
      <c r="E35" s="47">
        <v>45222</v>
      </c>
      <c r="F35" s="47">
        <v>45223</v>
      </c>
      <c r="G35" s="47">
        <v>45224</v>
      </c>
      <c r="H35" s="47">
        <v>45225</v>
      </c>
      <c r="I35" s="47">
        <v>45226</v>
      </c>
      <c r="J35" s="47">
        <v>45227</v>
      </c>
    </row>
    <row r="36" spans="4:10" ht="17" thickBot="1" x14ac:dyDescent="0.25">
      <c r="D36" s="2"/>
      <c r="E36" s="2"/>
      <c r="F36" s="2"/>
      <c r="G36" s="2"/>
      <c r="H36" s="2"/>
      <c r="I36" s="2"/>
      <c r="J36" s="2"/>
    </row>
    <row r="37" spans="4:10" ht="18" thickTop="1" thickBot="1" x14ac:dyDescent="0.25">
      <c r="D37" s="70"/>
      <c r="E37" s="70"/>
      <c r="F37" s="70"/>
      <c r="G37" s="70"/>
      <c r="H37" s="70"/>
      <c r="I37" s="70"/>
      <c r="J37" s="70"/>
    </row>
    <row r="38" spans="4:10" ht="17" thickTop="1" x14ac:dyDescent="0.2">
      <c r="D38" s="25" t="str">
        <f>IF(ISBLANK(D37),(IFERROR(VLOOKUP(J30,Rates!$A$2:$N$451,2,FALSE),"")),(IFERROR(VLOOKUP(D37,Rates!$A$2:$N$451,2,FALSE),"")))</f>
        <v/>
      </c>
      <c r="E38" s="25" t="str">
        <f>IF(ISBLANK(E37),(IFERROR(VLOOKUP(D37,Rates!$A$2:$N$451,2,FALSE),"")),(IFERROR(VLOOKUP(E37,Rates!$A$2:$N$451,2,FALSE),"")))</f>
        <v/>
      </c>
      <c r="F38" s="25" t="str">
        <f>IF(ISBLANK(F37),(IFERROR(VLOOKUP(E37,Rates!$A$2:$N$451,2,FALSE),"")),(IFERROR(VLOOKUP(F37,Rates!$A$2:$N$451,2,FALSE),"")))</f>
        <v/>
      </c>
      <c r="G38" s="25" t="str">
        <f>IF(ISBLANK(G37),(IFERROR(VLOOKUP(F37,Rates!$A$2:$N$451,2,FALSE),"")),(IFERROR(VLOOKUP(G37,Rates!$A$2:$N$451,2,FALSE),"")))</f>
        <v/>
      </c>
      <c r="H38" s="25" t="str">
        <f>IF(ISBLANK(H37),(IFERROR(VLOOKUP(G37,Rates!$A$2:$N$451,2,FALSE),"")),(IFERROR(VLOOKUP(H37,Rates!$A$2:$N$451,2,FALSE),"")))</f>
        <v/>
      </c>
      <c r="I38" s="25" t="str">
        <f>IF(ISBLANK(I37),(IFERROR(VLOOKUP(H37,Rates!$A$2:$N$451,2,FALSE),"")),(IFERROR(VLOOKUP(I37,Rates!$A$2:$N$451,2,FALSE),"")))</f>
        <v/>
      </c>
      <c r="J38" s="25" t="str">
        <f>IF(ISBLANK(J37),(IFERROR(VLOOKUP(I37,Rates!$A$2:$N$451,2,FALSE),"")),(IFERROR(VLOOKUP(J37,Rates!$A$2:$N$451,2,FALSE),"")))</f>
        <v/>
      </c>
    </row>
    <row r="39" spans="4:10" ht="1" customHeight="1" x14ac:dyDescent="0.2">
      <c r="D39" s="27">
        <f>IF(ISBLANK(J30),VLOOKUP($L$16,$L$16:$M$17,1,FALSE),"")</f>
        <v>0.75</v>
      </c>
      <c r="E39" s="27">
        <f t="shared" ref="E39:J39" si="6">IF(ISBLANK(D37),VLOOKUP($L$16,$L$16:$M$17,1,FALSE),"")</f>
        <v>0.75</v>
      </c>
      <c r="F39" s="27">
        <f t="shared" si="6"/>
        <v>0.75</v>
      </c>
      <c r="G39" s="27">
        <f t="shared" si="6"/>
        <v>0.75</v>
      </c>
      <c r="H39" s="27">
        <f t="shared" si="6"/>
        <v>0.75</v>
      </c>
      <c r="I39" s="27">
        <f t="shared" si="6"/>
        <v>0.75</v>
      </c>
      <c r="J39" s="27">
        <f t="shared" si="6"/>
        <v>0.75</v>
      </c>
    </row>
    <row r="40" spans="4:10" ht="1" customHeight="1" x14ac:dyDescent="0.2">
      <c r="D40" s="27">
        <f t="shared" ref="D40:J40" si="7">IF(ISBLANK(D37),VLOOKUP($L$16,$L$16:$M$17,1,FALSE),"")</f>
        <v>0.75</v>
      </c>
      <c r="E40" s="27">
        <f t="shared" si="7"/>
        <v>0.75</v>
      </c>
      <c r="F40" s="27">
        <f t="shared" si="7"/>
        <v>0.75</v>
      </c>
      <c r="G40" s="27">
        <f t="shared" si="7"/>
        <v>0.75</v>
      </c>
      <c r="H40" s="27">
        <f t="shared" si="7"/>
        <v>0.75</v>
      </c>
      <c r="I40" s="27">
        <f t="shared" si="7"/>
        <v>0.75</v>
      </c>
      <c r="J40" s="27">
        <f t="shared" si="7"/>
        <v>0.75</v>
      </c>
    </row>
    <row r="41" spans="4:10" x14ac:dyDescent="0.2">
      <c r="D41" s="26" t="str">
        <f>IF(ISBLANK(J30),(IFERROR(PRODUCT(VLOOKUP(D38,Rates!$B$3:$N$451,2,FALSE),D39,D40),"")),(IFERROR(PRODUCT(VLOOKUP(D38,Rates!$B$3:$N$451,2,FALSE),D39,D40),"")))</f>
        <v/>
      </c>
      <c r="E41" s="26" t="str">
        <f>IF(ISBLANK(D37),(IFERROR(PRODUCT(VLOOKUP(E38,Rates!$B$3:$N$451,2,FALSE),E39,E40),"")),(IFERROR(PRODUCT(VLOOKUP(E38,Rates!$B$3:$N$451,2,FALSE),E39,E40),"")))</f>
        <v/>
      </c>
      <c r="F41" s="26" t="str">
        <f>IF(ISBLANK(E37),(IFERROR(PRODUCT(VLOOKUP(F38,Rates!$B$3:$N$451,2,FALSE),F39,F40),"")),(IFERROR(PRODUCT(VLOOKUP(F38,Rates!$B$3:$N$451,2,FALSE),F39,F40),"")))</f>
        <v/>
      </c>
      <c r="G41" s="26" t="str">
        <f>IF(ISBLANK(F37),(IFERROR(PRODUCT(VLOOKUP(G38,Rates!$B$3:$N$451,2,FALSE),G39,G40),"")),(IFERROR(PRODUCT(VLOOKUP(G38,Rates!$B$3:$N$451,2,FALSE),G39,G40),"")))</f>
        <v/>
      </c>
      <c r="H41" s="26" t="str">
        <f>IF(ISBLANK(G37),(IFERROR(PRODUCT(VLOOKUP(H38,Rates!$B$3:$N$451,2,FALSE),H39,H40),"")),(IFERROR(PRODUCT(VLOOKUP(H38,Rates!$B$3:$N$451,2,FALSE),H39,H40),"")))</f>
        <v/>
      </c>
      <c r="I41" s="26" t="str">
        <f>IF(ISBLANK(H37),(IFERROR(PRODUCT(VLOOKUP(I38,Rates!$B$3:$N$451,2,FALSE),I39,I40),"")),(IFERROR(PRODUCT(VLOOKUP(I38,Rates!$B$3:$N$451,2,FALSE),I39,I40),"")))</f>
        <v/>
      </c>
      <c r="J41" s="26" t="str">
        <f>IF(ISBLANK(I37),(IFERROR(PRODUCT(VLOOKUP(J38,Rates!$B$3:$N$451,2,FALSE),J39,J40),"")),(IFERROR(PRODUCT(VLOOKUP(J38,Rates!$B$3:$N$451,2,FALSE),J39,J40),"")))</f>
        <v/>
      </c>
    </row>
    <row r="42" spans="4:10" x14ac:dyDescent="0.2">
      <c r="D42" s="47" cm="1">
        <f t="array" ref="D42:J42">INDEX(Jan,ndx+4)</f>
        <v>45228</v>
      </c>
      <c r="E42" s="47">
        <v>45229</v>
      </c>
      <c r="F42" s="47">
        <v>45230</v>
      </c>
      <c r="G42" s="5">
        <v>45231</v>
      </c>
      <c r="H42" s="5">
        <v>45232</v>
      </c>
      <c r="I42" s="5">
        <v>45233</v>
      </c>
      <c r="J42" s="5">
        <v>45234</v>
      </c>
    </row>
    <row r="43" spans="4:10" ht="17" thickBot="1" x14ac:dyDescent="0.25">
      <c r="D43" s="2"/>
      <c r="E43" s="2"/>
      <c r="F43" s="2"/>
      <c r="G43" s="2"/>
      <c r="H43" s="2"/>
      <c r="I43" s="2"/>
      <c r="J43" s="2"/>
    </row>
    <row r="44" spans="4:10" ht="18" thickTop="1" thickBot="1" x14ac:dyDescent="0.25">
      <c r="D44" s="70"/>
      <c r="E44" s="70"/>
      <c r="F44" s="71"/>
      <c r="G44" s="45"/>
      <c r="H44" s="41"/>
      <c r="I44" s="41"/>
      <c r="J44" s="41"/>
    </row>
    <row r="45" spans="4:10" ht="17" thickTop="1" x14ac:dyDescent="0.2">
      <c r="D45" s="25" t="str">
        <f>IF(ISBLANK(D44),(IFERROR(VLOOKUP(J37,Rates!$A$2:$N$451,2,FALSE),"")),(IFERROR(VLOOKUP(D44,Rates!$A$2:$N$451,2,FALSE),"")))</f>
        <v/>
      </c>
      <c r="E45" s="25" t="str">
        <f>IF(ISBLANK(E44),(IFERROR(VLOOKUP(D44,Rates!$A$2:$N$451,2,FALSE),"")),(IFERROR(VLOOKUP(E44,Rates!$A$2:$N$451,2,FALSE),"")))</f>
        <v/>
      </c>
      <c r="F45" s="25" t="str">
        <f>IF(ISBLANK(F44),(IFERROR(VLOOKUP(E44,Rates!$A$2:$N$451,2,FALSE),"")),(IFERROR(VLOOKUP(F44,Rates!$A$2:$N$451,2,FALSE),"")))</f>
        <v/>
      </c>
      <c r="G45" s="25" t="str">
        <f>IF(ISBLANK(G44),(IFERROR(VLOOKUP(F44,Rates!$A$2:$N$451,2,FALSE),"")),(IFERROR(VLOOKUP(G44,Rates!$A$2:$N$451,2,FALSE),"")))</f>
        <v/>
      </c>
      <c r="H45" s="25"/>
      <c r="I45" s="25"/>
      <c r="J45" s="25"/>
    </row>
    <row r="46" spans="4:10" ht="1" customHeight="1" x14ac:dyDescent="0.2">
      <c r="D46" s="27">
        <f>IF(ISBLANK(J37),VLOOKUP($L$16,$L$16:$M$17,1,FALSE),"")</f>
        <v>0.75</v>
      </c>
      <c r="E46" s="27">
        <f>IF(ISBLANK(D44),VLOOKUP($L$16,$L$16:$M$17,1,FALSE),"")</f>
        <v>0.75</v>
      </c>
      <c r="F46" s="27">
        <f>IF(ISBLANK(E44),VLOOKUP($L$16,$L$16:$M$17,1,FALSE),"")</f>
        <v>0.75</v>
      </c>
      <c r="G46" s="27">
        <f>IF(ISBLANK(F44),VLOOKUP($L$16,$L$16:$M$17,1,FALSE),"")</f>
        <v>0.75</v>
      </c>
      <c r="H46" s="27">
        <f>IF(ISBLANK(G44),VLOOKUP($L$16,$L$16:$M$17,1,FALSE),"")</f>
        <v>0.75</v>
      </c>
      <c r="I46" s="27"/>
      <c r="J46" s="27"/>
    </row>
    <row r="47" spans="4:10" ht="1" customHeight="1" x14ac:dyDescent="0.2">
      <c r="D47" s="27">
        <f>IF(ISBLANK(D44),VLOOKUP($L$16,$L$16:$M$17,1,FALSE),"")</f>
        <v>0.75</v>
      </c>
      <c r="E47" s="27">
        <f>IF(ISBLANK(E44),VLOOKUP($L$16,$L$16:$M$17,1,FALSE),"")</f>
        <v>0.75</v>
      </c>
      <c r="F47" s="27">
        <f>IF(ISBLANK(F44),VLOOKUP($L$16,$L$16:$M$17,1,FALSE),"")</f>
        <v>0.75</v>
      </c>
      <c r="G47" s="27">
        <f>IF(ISBLANK(G44),VLOOKUP($L$16,$L$16:$M$17,1,FALSE),"")</f>
        <v>0.75</v>
      </c>
      <c r="H47" s="27">
        <f>IF(ISBLANK(H44),VLOOKUP($L$16,$L$16:$M$17,1,FALSE),"")</f>
        <v>0.75</v>
      </c>
      <c r="I47" s="27"/>
      <c r="J47" s="27"/>
    </row>
    <row r="48" spans="4:10" x14ac:dyDescent="0.2">
      <c r="D48" s="26" t="str">
        <f>IF(ISBLANK(J37),(IFERROR(PRODUCT(VLOOKUP(D45,Rates!$B$3:$N$451,2,FALSE),D46,D47),"")),(IFERROR(PRODUCT(VLOOKUP(D45,Rates!$B$3:$N$451,2,FALSE),D46,D47),"")))</f>
        <v/>
      </c>
      <c r="E48" s="26" t="str">
        <f>IF(ISBLANK(D44),(IFERROR(PRODUCT(VLOOKUP(E45,Rates!$B$3:$N$451,2,FALSE),E46,E47),"")),(IFERROR(PRODUCT(VLOOKUP(E45,Rates!$B$3:$N$451,2,FALSE),E46,E47),"")))</f>
        <v/>
      </c>
      <c r="F48" s="26" t="str">
        <f>IF(ISBLANK(E44),(IFERROR(PRODUCT(VLOOKUP(F45,Rates!$B$3:$N$451,2,FALSE),F46,F47),"")),(IFERROR(PRODUCT(VLOOKUP(F45,Rates!$B$3:$N$451,2,FALSE),F46,F47),"")))</f>
        <v/>
      </c>
      <c r="G48" s="26"/>
      <c r="H48" s="26"/>
      <c r="I48" s="26"/>
      <c r="J48" s="26"/>
    </row>
    <row r="49" spans="9:10" x14ac:dyDescent="0.2">
      <c r="I49" s="86" t="s">
        <v>767</v>
      </c>
      <c r="J49" s="86"/>
    </row>
  </sheetData>
  <sheetProtection algorithmName="SHA-512" hashValue="oT30cVKsKLWT0my+LUuNrKkP6dL44LBXuk7gycW1GZRpUvHJkcPhHYa0LrUlrpiz7sJdSdszqjuJe6bABLI5DA==" saltValue="/p43QwUlDAYXmHKLTD1krQ==" spinCount="100000" sheet="1" objects="1" scenarios="1" selectLockedCells="1"/>
  <mergeCells count="5">
    <mergeCell ref="I2:I3"/>
    <mergeCell ref="J2:J3"/>
    <mergeCell ref="D3:D4"/>
    <mergeCell ref="D5:J6"/>
    <mergeCell ref="I49:J49"/>
  </mergeCells>
  <conditionalFormatting sqref="D16:J16 D23:J23 D30:J30 D37:J37 D44:F44">
    <cfRule type="notContainsBlanks" dxfId="2" priority="1">
      <formula>LEN(TRIM(D16))&gt;0</formula>
    </cfRule>
  </conditionalFormatting>
  <pageMargins left="0.7" right="0.7" top="0.75" bottom="0.75" header="0.3" footer="0.3"/>
  <pageSetup orientation="portrait" horizontalDpi="0" verticalDpi="0"/>
  <drawing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4CB833F-594E-8843-8ADA-1DB74A03B013}">
  <dimension ref="D2:L49"/>
  <sheetViews>
    <sheetView showGridLines="0" showRowColHeaders="0" topLeftCell="B1" zoomScale="120" zoomScaleNormal="120" workbookViewId="0">
      <selection activeCell="G16" sqref="G16"/>
    </sheetView>
  </sheetViews>
  <sheetFormatPr baseColWidth="10" defaultRowHeight="16" x14ac:dyDescent="0.2"/>
  <cols>
    <col min="1" max="3" width="10.83203125" style="1"/>
    <col min="4" max="10" width="24.33203125" style="1" customWidth="1"/>
    <col min="11" max="16384" width="10.83203125" style="1"/>
  </cols>
  <sheetData>
    <row r="2" spans="4:12" ht="11" customHeight="1" x14ac:dyDescent="0.2">
      <c r="I2" s="81" t="s">
        <v>2</v>
      </c>
      <c r="J2" s="82">
        <f>SUM(G20:J20,D27:J27,D34:J34,D41:J41,D48:H48)</f>
        <v>0</v>
      </c>
    </row>
    <row r="3" spans="4:12" ht="21" customHeight="1" x14ac:dyDescent="0.2">
      <c r="D3" s="84">
        <v>2023</v>
      </c>
      <c r="E3" s="6" t="s">
        <v>1</v>
      </c>
      <c r="I3" s="81"/>
      <c r="J3" s="83"/>
    </row>
    <row r="4" spans="4:12" ht="8" customHeight="1" x14ac:dyDescent="0.2">
      <c r="D4" s="84"/>
      <c r="J4" s="7"/>
    </row>
    <row r="5" spans="4:12" ht="3" customHeight="1" x14ac:dyDescent="0.2">
      <c r="D5" s="85" t="s">
        <v>804</v>
      </c>
      <c r="E5" s="85"/>
      <c r="F5" s="85"/>
      <c r="G5" s="85"/>
      <c r="H5" s="85"/>
      <c r="I5" s="85"/>
      <c r="J5" s="85"/>
    </row>
    <row r="6" spans="4:12" ht="17" thickBot="1" x14ac:dyDescent="0.25">
      <c r="D6" s="85"/>
      <c r="E6" s="85"/>
      <c r="F6" s="85"/>
      <c r="G6" s="85"/>
      <c r="H6" s="85"/>
      <c r="I6" s="85"/>
      <c r="J6" s="85"/>
    </row>
    <row r="7" spans="4:12" x14ac:dyDescent="0.2">
      <c r="D7" s="9" cm="1">
        <f t="array" ref="D7:J13">Jan</f>
        <v>45228</v>
      </c>
      <c r="E7" s="10">
        <v>45229</v>
      </c>
      <c r="F7" s="10">
        <v>45230</v>
      </c>
      <c r="G7" s="10">
        <v>45231</v>
      </c>
      <c r="H7" s="10">
        <v>45232</v>
      </c>
      <c r="I7" s="10">
        <v>45233</v>
      </c>
      <c r="J7" s="11">
        <v>45234</v>
      </c>
    </row>
    <row r="8" spans="4:12" ht="1" customHeight="1" x14ac:dyDescent="0.2">
      <c r="D8" s="12">
        <v>45235</v>
      </c>
      <c r="E8" s="8">
        <v>45236</v>
      </c>
      <c r="F8" s="8">
        <v>45237</v>
      </c>
      <c r="G8" s="8">
        <v>45238</v>
      </c>
      <c r="H8" s="8">
        <v>45239</v>
      </c>
      <c r="I8" s="8">
        <v>45240</v>
      </c>
      <c r="J8" s="13">
        <v>45241</v>
      </c>
    </row>
    <row r="9" spans="4:12" ht="1" customHeight="1" x14ac:dyDescent="0.2">
      <c r="D9" s="12">
        <v>45242</v>
      </c>
      <c r="E9" s="8">
        <v>45243</v>
      </c>
      <c r="F9" s="8">
        <v>45244</v>
      </c>
      <c r="G9" s="8">
        <v>45245</v>
      </c>
      <c r="H9" s="8">
        <v>45246</v>
      </c>
      <c r="I9" s="8">
        <v>45247</v>
      </c>
      <c r="J9" s="13">
        <v>45248</v>
      </c>
    </row>
    <row r="10" spans="4:12" ht="1" customHeight="1" x14ac:dyDescent="0.2">
      <c r="D10" s="12">
        <v>45249</v>
      </c>
      <c r="E10" s="8">
        <v>45250</v>
      </c>
      <c r="F10" s="8">
        <v>45251</v>
      </c>
      <c r="G10" s="8">
        <v>45252</v>
      </c>
      <c r="H10" s="8">
        <v>45253</v>
      </c>
      <c r="I10" s="8">
        <v>45254</v>
      </c>
      <c r="J10" s="13">
        <v>45255</v>
      </c>
    </row>
    <row r="11" spans="4:12" ht="1" customHeight="1" x14ac:dyDescent="0.2">
      <c r="D11" s="12">
        <v>45256</v>
      </c>
      <c r="E11" s="8">
        <v>45257</v>
      </c>
      <c r="F11" s="8">
        <v>45258</v>
      </c>
      <c r="G11" s="8">
        <v>45259</v>
      </c>
      <c r="H11" s="8">
        <v>45260</v>
      </c>
      <c r="I11" s="8">
        <v>45261</v>
      </c>
      <c r="J11" s="13">
        <v>45262</v>
      </c>
    </row>
    <row r="12" spans="4:12" ht="1" customHeight="1" x14ac:dyDescent="0.2">
      <c r="D12" s="12">
        <v>45263</v>
      </c>
      <c r="E12" s="8">
        <v>45264</v>
      </c>
      <c r="F12" s="8">
        <v>45265</v>
      </c>
      <c r="G12" s="8">
        <v>45266</v>
      </c>
      <c r="H12" s="8">
        <v>45267</v>
      </c>
      <c r="I12" s="8">
        <v>45268</v>
      </c>
      <c r="J12" s="13">
        <v>45269</v>
      </c>
    </row>
    <row r="13" spans="4:12" ht="1" customHeight="1" thickBot="1" x14ac:dyDescent="0.25">
      <c r="D13" s="14">
        <v>45270</v>
      </c>
      <c r="E13" s="15">
        <v>45271</v>
      </c>
      <c r="F13" s="15">
        <v>45272</v>
      </c>
      <c r="G13" s="15">
        <v>45273</v>
      </c>
      <c r="H13" s="15">
        <v>45274</v>
      </c>
      <c r="I13" s="15">
        <v>45275</v>
      </c>
      <c r="J13" s="16">
        <v>45276</v>
      </c>
    </row>
    <row r="14" spans="4:12" x14ac:dyDescent="0.2">
      <c r="D14" s="47" cm="1">
        <f t="array" ref="D14:J14">INDEX(Jan,ndx+0)</f>
        <v>45228</v>
      </c>
      <c r="E14" s="47">
        <v>45229</v>
      </c>
      <c r="F14" s="47">
        <v>45230</v>
      </c>
      <c r="G14" s="47">
        <v>45231</v>
      </c>
      <c r="H14" s="47">
        <v>45232</v>
      </c>
      <c r="I14" s="47">
        <v>45233</v>
      </c>
      <c r="J14" s="47">
        <v>45234</v>
      </c>
    </row>
    <row r="15" spans="4:12" ht="17" thickBot="1" x14ac:dyDescent="0.25">
      <c r="D15" s="2"/>
      <c r="E15" s="2"/>
      <c r="F15" s="2"/>
      <c r="G15" s="2"/>
      <c r="H15" s="2"/>
      <c r="I15" s="2"/>
      <c r="J15" s="2"/>
      <c r="L15" s="6"/>
    </row>
    <row r="16" spans="4:12" ht="18" thickTop="1" thickBot="1" x14ac:dyDescent="0.25">
      <c r="D16" s="41"/>
      <c r="E16" s="41"/>
      <c r="F16" s="46">
        <f>OCT!F44</f>
        <v>0</v>
      </c>
      <c r="G16" s="72"/>
      <c r="H16" s="70"/>
      <c r="I16" s="70"/>
      <c r="J16" s="70"/>
      <c r="L16" s="6">
        <v>0.75</v>
      </c>
    </row>
    <row r="17" spans="4:12" ht="17" thickTop="1" x14ac:dyDescent="0.2">
      <c r="D17" s="25" t="str">
        <f>IF(ISBLANK(D16),(IFERROR(VLOOKUP(C16,Rates!$A$2:$N$451,2,FALSE),"")),(IFERROR(VLOOKUP(D16,Rates!$A$2:$N$451,2,FALSE),"")))</f>
        <v/>
      </c>
      <c r="E17" s="25"/>
      <c r="F17" s="25" t="str">
        <f>IF(ISBLANK(F16),(IFERROR(VLOOKUP(E16,Rates!$A$2:$N$451,2,FALSE),"")),(IFERROR(VLOOKUP(F16,Rates!$A$2:$N$451,2,FALSE),"")))</f>
        <v/>
      </c>
      <c r="G17" s="25" t="str">
        <f>IF(ISBLANK(G16),(IFERROR(VLOOKUP(F16,Rates!$A$2:$N$451,2,FALSE),"")),(IFERROR(VLOOKUP(G16,Rates!$A$2:$N$451,2,FALSE),"")))</f>
        <v/>
      </c>
      <c r="H17" s="25" t="str">
        <f>IF(ISBLANK(H16),(IFERROR(VLOOKUP(G16,Rates!$A$2:$N$451,2,FALSE),"")),(IFERROR(VLOOKUP(H16,Rates!$A$2:$N$451,2,FALSE),"")))</f>
        <v/>
      </c>
      <c r="I17" s="25" t="str">
        <f>IF(ISBLANK(I16),(IFERROR(VLOOKUP(H16,Rates!$A$2:$N$451,2,FALSE),"")),(IFERROR(VLOOKUP(I16,Rates!$A$2:$N$451,2,FALSE),"")))</f>
        <v/>
      </c>
      <c r="J17" s="25" t="str">
        <f>IF(ISBLANK(J16),(IFERROR(VLOOKUP(I16,Rates!$A$2:$N$451,2,FALSE),"")),(IFERROR(VLOOKUP(J16,Rates!$A$2:$N$451,2,FALSE),"")))</f>
        <v/>
      </c>
      <c r="L17" s="6"/>
    </row>
    <row r="18" spans="4:12" ht="1" customHeight="1" x14ac:dyDescent="0.2">
      <c r="D18" s="27">
        <f>IF(OCT!J44=0,VLOOKUP($L$16,$L$16:$M$17,1,FALSE),"")</f>
        <v>0.75</v>
      </c>
      <c r="E18" s="27">
        <f t="shared" ref="E18" si="0">IF(D16=0,VLOOKUP($L$16,$L$16:$M$17,1,FALSE),"")</f>
        <v>0.75</v>
      </c>
      <c r="F18" s="27">
        <f>IF(E16=0,VLOOKUP($L$16,$L$16:$M$17,1,FALSE),"")</f>
        <v>0.75</v>
      </c>
      <c r="G18" s="27">
        <f t="shared" ref="G18:J18" si="1">IF(F16=0,VLOOKUP($L$16,$L$16:$M$17,1,FALSE),"")</f>
        <v>0.75</v>
      </c>
      <c r="H18" s="27">
        <f t="shared" si="1"/>
        <v>0.75</v>
      </c>
      <c r="I18" s="27">
        <f t="shared" si="1"/>
        <v>0.75</v>
      </c>
      <c r="J18" s="27">
        <f t="shared" si="1"/>
        <v>0.75</v>
      </c>
      <c r="K18" s="4"/>
    </row>
    <row r="19" spans="4:12" ht="1" customHeight="1" x14ac:dyDescent="0.2">
      <c r="D19" s="27">
        <f t="shared" ref="D19:F19" si="2">IF(ISBLANK(D16),VLOOKUP($L$16,$L$16:$M$17,1,FALSE),"")</f>
        <v>0.75</v>
      </c>
      <c r="E19" s="27">
        <f t="shared" si="2"/>
        <v>0.75</v>
      </c>
      <c r="F19" s="27" t="str">
        <f t="shared" si="2"/>
        <v/>
      </c>
      <c r="G19" s="27">
        <f>IF(ISBLANK(G16),VLOOKUP($L$16,$L$16:$M$17,1,FALSE),"")</f>
        <v>0.75</v>
      </c>
      <c r="H19" s="27">
        <f>IF(ISBLANK(H16),VLOOKUP($L$16,$L$16:$M$17,1,FALSE),"")</f>
        <v>0.75</v>
      </c>
      <c r="I19" s="27">
        <f>IF(ISBLANK(I16),VLOOKUP($L$16,$L$16:$M$17,1,FALSE),"")</f>
        <v>0.75</v>
      </c>
      <c r="J19" s="27">
        <f>IF(ISBLANK(J16),VLOOKUP($L$16,$L$16:$M$17,1,FALSE),"")</f>
        <v>0.75</v>
      </c>
    </row>
    <row r="20" spans="4:12" x14ac:dyDescent="0.2">
      <c r="D20" s="26"/>
      <c r="E20" s="26"/>
      <c r="F20" s="26"/>
      <c r="G20" s="26" t="str">
        <f>IF(ISBLANK(F16),(IFERROR(PRODUCT(VLOOKUP(G17,Rates!$B$3:$N$451,2,FALSE),G18,G19),"")),(IFERROR(PRODUCT(VLOOKUP(G17,Rates!$B$3:$N$451,2,FALSE),G18,G19),"")))</f>
        <v/>
      </c>
      <c r="H20" s="26" t="str">
        <f>IF(ISBLANK(G16),(IFERROR(PRODUCT(VLOOKUP(H17,Rates!$B$3:$N$451,2,FALSE),H18,H19),"")),(IFERROR(PRODUCT(VLOOKUP(H17,Rates!$B$3:$N$451,2,FALSE),H18,H19),"")))</f>
        <v/>
      </c>
      <c r="I20" s="26" t="str">
        <f>IF(ISBLANK(H16),(IFERROR(PRODUCT(VLOOKUP(I17,Rates!$B$3:$N$451,2,FALSE),I18,I19),"")),(IFERROR(PRODUCT(VLOOKUP(I17,Rates!$B$3:$N$451,2,FALSE),I18,I19),"")))</f>
        <v/>
      </c>
      <c r="J20" s="26" t="str">
        <f>IF(ISBLANK(I16),(IFERROR(PRODUCT(VLOOKUP(J17,Rates!$B$3:$N$451,2,FALSE),J18,J19),"")),(IFERROR(PRODUCT(VLOOKUP(J17,Rates!$B$3:$N$451,2,FALSE),J18,J19),"")))</f>
        <v/>
      </c>
    </row>
    <row r="21" spans="4:12" x14ac:dyDescent="0.2">
      <c r="D21" s="47" cm="1">
        <f t="array" ref="D21:J21">INDEX(Jan,ndx+1)</f>
        <v>45235</v>
      </c>
      <c r="E21" s="47">
        <v>45236</v>
      </c>
      <c r="F21" s="47">
        <v>45237</v>
      </c>
      <c r="G21" s="47">
        <v>45238</v>
      </c>
      <c r="H21" s="47">
        <v>45239</v>
      </c>
      <c r="I21" s="47">
        <v>45240</v>
      </c>
      <c r="J21" s="47">
        <v>45241</v>
      </c>
    </row>
    <row r="22" spans="4:12" ht="17" thickBot="1" x14ac:dyDescent="0.25">
      <c r="D22" s="2"/>
      <c r="E22" s="2"/>
      <c r="F22" s="2"/>
      <c r="G22" s="2"/>
      <c r="H22" s="2"/>
      <c r="I22" s="2"/>
      <c r="J22" s="2"/>
    </row>
    <row r="23" spans="4:12" ht="18" thickTop="1" thickBot="1" x14ac:dyDescent="0.25">
      <c r="D23" s="70"/>
      <c r="E23" s="70"/>
      <c r="F23" s="70"/>
      <c r="G23" s="70"/>
      <c r="H23" s="70"/>
      <c r="I23" s="70"/>
      <c r="J23" s="70"/>
    </row>
    <row r="24" spans="4:12" ht="17" thickTop="1" x14ac:dyDescent="0.2">
      <c r="D24" s="25" t="str">
        <f>IF(ISBLANK(D23),(IFERROR(VLOOKUP(J16,Rates!$A$2:$N$451,2,FALSE),"")),(IFERROR(VLOOKUP(D23,Rates!$A$2:$N$451,2,FALSE),"")))</f>
        <v/>
      </c>
      <c r="E24" s="25" t="str">
        <f>IF(ISBLANK(E23),(IFERROR(VLOOKUP(D23,Rates!$A$2:$N$451,2,FALSE),"")),(IFERROR(VLOOKUP(E23,Rates!$A$2:$N$451,2,FALSE),"")))</f>
        <v/>
      </c>
      <c r="F24" s="25" t="str">
        <f>IF(ISBLANK(F23),(IFERROR(VLOOKUP(E23,Rates!$A$2:$N$451,2,FALSE),"")),(IFERROR(VLOOKUP(F23,Rates!$A$2:$N$451,2,FALSE),"")))</f>
        <v/>
      </c>
      <c r="G24" s="25" t="str">
        <f>IF(ISBLANK(G23),(IFERROR(VLOOKUP(F23,Rates!$A$2:$N$451,2,FALSE),"")),(IFERROR(VLOOKUP(G23,Rates!$A$2:$N$451,2,FALSE),"")))</f>
        <v/>
      </c>
      <c r="H24" s="25" t="str">
        <f>IF(ISBLANK(H23),(IFERROR(VLOOKUP(G23,Rates!$A$2:$N$451,2,FALSE),"")),(IFERROR(VLOOKUP(H23,Rates!$A$2:$N$451,2,FALSE),"")))</f>
        <v/>
      </c>
      <c r="I24" s="25" t="str">
        <f>IF(ISBLANK(I23),(IFERROR(VLOOKUP(H23,Rates!$A$2:$N$451,2,FALSE),"")),(IFERROR(VLOOKUP(I23,Rates!$A$2:$N$451,2,FALSE),"")))</f>
        <v/>
      </c>
      <c r="J24" s="25" t="str">
        <f>IF(ISBLANK(J23),(IFERROR(VLOOKUP(I23,Rates!$A$2:$N$451,2,FALSE),"")),(IFERROR(VLOOKUP(J23,Rates!$A$2:$N$451,2,FALSE),"")))</f>
        <v/>
      </c>
    </row>
    <row r="25" spans="4:12" ht="1" customHeight="1" x14ac:dyDescent="0.2">
      <c r="D25" s="27">
        <f>IF(ISBLANK(J16),VLOOKUP($L$16,$L$16:$M$17,1,FALSE),"")</f>
        <v>0.75</v>
      </c>
      <c r="E25" s="27">
        <f t="shared" ref="E25:J25" si="3">IF(ISBLANK(D23),VLOOKUP($L$16,$L$16:$M$17,1,FALSE),"")</f>
        <v>0.75</v>
      </c>
      <c r="F25" s="27">
        <f t="shared" si="3"/>
        <v>0.75</v>
      </c>
      <c r="G25" s="27">
        <f t="shared" si="3"/>
        <v>0.75</v>
      </c>
      <c r="H25" s="27">
        <f t="shared" si="3"/>
        <v>0.75</v>
      </c>
      <c r="I25" s="27">
        <f t="shared" si="3"/>
        <v>0.75</v>
      </c>
      <c r="J25" s="27">
        <f t="shared" si="3"/>
        <v>0.75</v>
      </c>
    </row>
    <row r="26" spans="4:12" ht="1" customHeight="1" x14ac:dyDescent="0.2">
      <c r="D26" s="27">
        <f t="shared" ref="D26:J26" si="4">IF(ISBLANK(D23),VLOOKUP($L$16,$L$16:$M$17,1,FALSE),"")</f>
        <v>0.75</v>
      </c>
      <c r="E26" s="27">
        <f t="shared" si="4"/>
        <v>0.75</v>
      </c>
      <c r="F26" s="27">
        <f t="shared" si="4"/>
        <v>0.75</v>
      </c>
      <c r="G26" s="27">
        <f t="shared" si="4"/>
        <v>0.75</v>
      </c>
      <c r="H26" s="27">
        <f t="shared" si="4"/>
        <v>0.75</v>
      </c>
      <c r="I26" s="27">
        <f t="shared" si="4"/>
        <v>0.75</v>
      </c>
      <c r="J26" s="27">
        <f t="shared" si="4"/>
        <v>0.75</v>
      </c>
    </row>
    <row r="27" spans="4:12" x14ac:dyDescent="0.2">
      <c r="D27" s="26" t="str">
        <f>IF(ISBLANK(J16),(IFERROR(PRODUCT(VLOOKUP(D24,Rates!$B$3:$N$451,2,FALSE),D25,D26),"")),(IFERROR(PRODUCT(VLOOKUP(D24,Rates!$B$3:$N$451,2,FALSE),D25,D26),"")))</f>
        <v/>
      </c>
      <c r="E27" s="26" t="str">
        <f>IF(ISBLANK(D23),(IFERROR(PRODUCT(VLOOKUP(E24,Rates!$B$3:$N$451,2,FALSE),E25,E26),"")),(IFERROR(PRODUCT(VLOOKUP(E24,Rates!$B$3:$N$451,2,FALSE),E25,E26),"")))</f>
        <v/>
      </c>
      <c r="F27" s="26" t="str">
        <f>IF(ISBLANK(E23),(IFERROR(PRODUCT(VLOOKUP(F24,Rates!$B$3:$N$451,2,FALSE),F25,F26),"")),(IFERROR(PRODUCT(VLOOKUP(F24,Rates!$B$3:$N$451,2,FALSE),F25,F26),"")))</f>
        <v/>
      </c>
      <c r="G27" s="26" t="str">
        <f>IF(ISBLANK(F23),(IFERROR(PRODUCT(VLOOKUP(G24,Rates!$B$3:$N$451,2,FALSE),G25,G26),"")),(IFERROR(PRODUCT(VLOOKUP(G24,Rates!$B$3:$N$451,2,FALSE),G25,G26),"")))</f>
        <v/>
      </c>
      <c r="H27" s="26" t="str">
        <f>IF(ISBLANK(G23),(IFERROR(PRODUCT(VLOOKUP(H24,Rates!$B$3:$N$451,2,FALSE),H25,H26),"")),(IFERROR(PRODUCT(VLOOKUP(H24,Rates!$B$3:$N$451,2,FALSE),H25,H26),"")))</f>
        <v/>
      </c>
      <c r="I27" s="26" t="str">
        <f>IF(ISBLANK(H23),(IFERROR(PRODUCT(VLOOKUP(I24,Rates!$B$3:$N$451,2,FALSE),I25,I26),"")),(IFERROR(PRODUCT(VLOOKUP(I24,Rates!$B$3:$N$451,2,FALSE),I25,I26),"")))</f>
        <v/>
      </c>
      <c r="J27" s="26" t="str">
        <f>IF(ISBLANK(I23),(IFERROR(PRODUCT(VLOOKUP(J24,Rates!$B$3:$N$451,2,FALSE),J25,J26),"")),(IFERROR(PRODUCT(VLOOKUP(J24,Rates!$B$3:$N$451,2,FALSE),J25,J26),"")))</f>
        <v/>
      </c>
    </row>
    <row r="28" spans="4:12" x14ac:dyDescent="0.2">
      <c r="D28" s="47" cm="1">
        <f t="array" ref="D28:J28">INDEX(Jan,ndx+2)</f>
        <v>45242</v>
      </c>
      <c r="E28" s="47">
        <v>45243</v>
      </c>
      <c r="F28" s="47">
        <v>45244</v>
      </c>
      <c r="G28" s="47">
        <v>45245</v>
      </c>
      <c r="H28" s="47">
        <v>45246</v>
      </c>
      <c r="I28" s="47">
        <v>45247</v>
      </c>
      <c r="J28" s="47">
        <v>45248</v>
      </c>
    </row>
    <row r="29" spans="4:12" ht="17" thickBot="1" x14ac:dyDescent="0.25">
      <c r="D29" s="2"/>
      <c r="E29" s="2"/>
      <c r="F29" s="2"/>
      <c r="G29" s="2"/>
      <c r="H29" s="2"/>
      <c r="I29" s="2"/>
      <c r="J29" s="2"/>
    </row>
    <row r="30" spans="4:12" ht="18" thickTop="1" thickBot="1" x14ac:dyDescent="0.25">
      <c r="D30" s="70"/>
      <c r="E30" s="70"/>
      <c r="F30" s="70"/>
      <c r="G30" s="70"/>
      <c r="H30" s="70"/>
      <c r="I30" s="70"/>
      <c r="J30" s="70"/>
    </row>
    <row r="31" spans="4:12" ht="17" thickTop="1" x14ac:dyDescent="0.2">
      <c r="D31" s="25" t="str">
        <f>IF(ISBLANK(D30),(IFERROR(VLOOKUP(J23,Rates!$A$2:$N$451,2,FALSE),"")),(IFERROR(VLOOKUP(D30,Rates!$A$2:$N$451,2,FALSE),"")))</f>
        <v/>
      </c>
      <c r="E31" s="25" t="str">
        <f>IF(ISBLANK(E30),(IFERROR(VLOOKUP(D30,Rates!$A$2:$N$451,2,FALSE),"")),(IFERROR(VLOOKUP(E30,Rates!$A$2:$N$451,2,FALSE),"")))</f>
        <v/>
      </c>
      <c r="F31" s="25" t="str">
        <f>IF(ISBLANK(F30),(IFERROR(VLOOKUP(E30,Rates!$A$2:$N$451,2,FALSE),"")),(IFERROR(VLOOKUP(F30,Rates!$A$2:$N$451,2,FALSE),"")))</f>
        <v/>
      </c>
      <c r="G31" s="25" t="str">
        <f>IF(ISBLANK(G30),(IFERROR(VLOOKUP(F30,Rates!$A$2:$N$451,2,FALSE),"")),(IFERROR(VLOOKUP(G30,Rates!$A$2:$N$451,2,FALSE),"")))</f>
        <v/>
      </c>
      <c r="H31" s="25" t="str">
        <f>IF(ISBLANK(H30),(IFERROR(VLOOKUP(G30,Rates!$A$2:$N$451,2,FALSE),"")),(IFERROR(VLOOKUP(H30,Rates!$A$2:$N$451,2,FALSE),"")))</f>
        <v/>
      </c>
      <c r="I31" s="25" t="str">
        <f>IF(ISBLANK(I30),(IFERROR(VLOOKUP(H30,Rates!$A$2:$N$451,2,FALSE),"")),(IFERROR(VLOOKUP(I30,Rates!$A$2:$N$451,2,FALSE),"")))</f>
        <v/>
      </c>
      <c r="J31" s="25" t="str">
        <f>IF(ISBLANK(J30),(IFERROR(VLOOKUP(I30,Rates!$A$2:$N$451,2,FALSE),"")),(IFERROR(VLOOKUP(J30,Rates!$A$2:$N$451,2,FALSE),"")))</f>
        <v/>
      </c>
    </row>
    <row r="32" spans="4:12" ht="1" customHeight="1" x14ac:dyDescent="0.2">
      <c r="D32" s="27">
        <f>IF(ISBLANK(J23),VLOOKUP($L$16,$L$16:$M$17,1,FALSE),"")</f>
        <v>0.75</v>
      </c>
      <c r="E32" s="27">
        <f t="shared" ref="E32:J32" si="5">IF(ISBLANK(D30),VLOOKUP($L$16,$L$16:$M$17,1,FALSE),"")</f>
        <v>0.75</v>
      </c>
      <c r="F32" s="27">
        <f t="shared" si="5"/>
        <v>0.75</v>
      </c>
      <c r="G32" s="27">
        <f t="shared" si="5"/>
        <v>0.75</v>
      </c>
      <c r="H32" s="27">
        <f t="shared" si="5"/>
        <v>0.75</v>
      </c>
      <c r="I32" s="27">
        <f t="shared" si="5"/>
        <v>0.75</v>
      </c>
      <c r="J32" s="27">
        <f t="shared" si="5"/>
        <v>0.75</v>
      </c>
    </row>
    <row r="33" spans="4:10" ht="1" customHeight="1" x14ac:dyDescent="0.2">
      <c r="D33" s="27">
        <f t="shared" ref="D33:J33" si="6">IF(ISBLANK(D30),VLOOKUP($L$16,$L$16:$M$17,1,FALSE),"")</f>
        <v>0.75</v>
      </c>
      <c r="E33" s="27">
        <f t="shared" si="6"/>
        <v>0.75</v>
      </c>
      <c r="F33" s="27">
        <f t="shared" si="6"/>
        <v>0.75</v>
      </c>
      <c r="G33" s="27">
        <f t="shared" si="6"/>
        <v>0.75</v>
      </c>
      <c r="H33" s="27">
        <f t="shared" si="6"/>
        <v>0.75</v>
      </c>
      <c r="I33" s="27">
        <f t="shared" si="6"/>
        <v>0.75</v>
      </c>
      <c r="J33" s="27">
        <f t="shared" si="6"/>
        <v>0.75</v>
      </c>
    </row>
    <row r="34" spans="4:10" x14ac:dyDescent="0.2">
      <c r="D34" s="26" t="str">
        <f>IF(ISBLANK(J23),(IFERROR(PRODUCT(VLOOKUP(D31,Rates!$B$3:$N$451,2,FALSE),D32,D33),"")),(IFERROR(PRODUCT(VLOOKUP(D31,Rates!$B$3:$N$451,2,FALSE),D32,D33),"")))</f>
        <v/>
      </c>
      <c r="E34" s="26" t="str">
        <f>IF(ISBLANK(D30),(IFERROR(PRODUCT(VLOOKUP(E31,Rates!$B$3:$N$451,2,FALSE),E32,E33),"")),(IFERROR(PRODUCT(VLOOKUP(E31,Rates!$B$3:$N$451,2,FALSE),E32,E33),"")))</f>
        <v/>
      </c>
      <c r="F34" s="26" t="str">
        <f>IF(ISBLANK(E30),(IFERROR(PRODUCT(VLOOKUP(F31,Rates!$B$3:$N$451,2,FALSE),F32,F33),"")),(IFERROR(PRODUCT(VLOOKUP(F31,Rates!$B$3:$N$451,2,FALSE),F32,F33),"")))</f>
        <v/>
      </c>
      <c r="G34" s="26" t="str">
        <f>IF(ISBLANK(F30),(IFERROR(PRODUCT(VLOOKUP(G31,Rates!$B$3:$N$451,2,FALSE),G32,G33),"")),(IFERROR(PRODUCT(VLOOKUP(G31,Rates!$B$3:$N$451,2,FALSE),G32,G33),"")))</f>
        <v/>
      </c>
      <c r="H34" s="26" t="str">
        <f>IF(ISBLANK(G30),(IFERROR(PRODUCT(VLOOKUP(H31,Rates!$B$3:$N$451,2,FALSE),H32,H33),"")),(IFERROR(PRODUCT(VLOOKUP(H31,Rates!$B$3:$N$451,2,FALSE),H32,H33),"")))</f>
        <v/>
      </c>
      <c r="I34" s="26" t="str">
        <f>IF(ISBLANK(H30),(IFERROR(PRODUCT(VLOOKUP(I31,Rates!$B$3:$N$451,2,FALSE),I32,I33),"")),(IFERROR(PRODUCT(VLOOKUP(I31,Rates!$B$3:$N$451,2,FALSE),I32,I33),"")))</f>
        <v/>
      </c>
      <c r="J34" s="26" t="str">
        <f>IF(ISBLANK(I30),(IFERROR(PRODUCT(VLOOKUP(J31,Rates!$B$3:$N$451,2,FALSE),J32,J33),"")),(IFERROR(PRODUCT(VLOOKUP(J31,Rates!$B$3:$N$451,2,FALSE),J32,J33),"")))</f>
        <v/>
      </c>
    </row>
    <row r="35" spans="4:10" x14ac:dyDescent="0.2">
      <c r="D35" s="47" cm="1">
        <f t="array" ref="D35:J35">INDEX(Jan,ndx+3)</f>
        <v>45249</v>
      </c>
      <c r="E35" s="47">
        <v>45250</v>
      </c>
      <c r="F35" s="47">
        <v>45251</v>
      </c>
      <c r="G35" s="47">
        <v>45252</v>
      </c>
      <c r="H35" s="47">
        <v>45253</v>
      </c>
      <c r="I35" s="47">
        <v>45254</v>
      </c>
      <c r="J35" s="47">
        <v>45255</v>
      </c>
    </row>
    <row r="36" spans="4:10" ht="17" thickBot="1" x14ac:dyDescent="0.25">
      <c r="D36" s="2"/>
      <c r="E36" s="2"/>
      <c r="F36" s="2"/>
      <c r="G36" s="2"/>
      <c r="H36" s="2"/>
      <c r="I36" s="2"/>
      <c r="J36" s="2"/>
    </row>
    <row r="37" spans="4:10" ht="18" thickTop="1" thickBot="1" x14ac:dyDescent="0.25">
      <c r="D37" s="70"/>
      <c r="E37" s="70"/>
      <c r="F37" s="70"/>
      <c r="G37" s="70"/>
      <c r="H37" s="70"/>
      <c r="I37" s="70"/>
      <c r="J37" s="70"/>
    </row>
    <row r="38" spans="4:10" ht="17" thickTop="1" x14ac:dyDescent="0.2">
      <c r="D38" s="25" t="str">
        <f>IF(ISBLANK(D37),(IFERROR(VLOOKUP(J30,Rates!$A$2:$N$451,2,FALSE),"")),(IFERROR(VLOOKUP(D37,Rates!$A$2:$N$451,2,FALSE),"")))</f>
        <v/>
      </c>
      <c r="E38" s="25" t="str">
        <f>IF(ISBLANK(E37),(IFERROR(VLOOKUP(D37,Rates!$A$2:$N$451,2,FALSE),"")),(IFERROR(VLOOKUP(E37,Rates!$A$2:$N$451,2,FALSE),"")))</f>
        <v/>
      </c>
      <c r="F38" s="25" t="str">
        <f>IF(ISBLANK(F37),(IFERROR(VLOOKUP(E37,Rates!$A$2:$N$451,2,FALSE),"")),(IFERROR(VLOOKUP(F37,Rates!$A$2:$N$451,2,FALSE),"")))</f>
        <v/>
      </c>
      <c r="G38" s="25" t="str">
        <f>IF(ISBLANK(G37),(IFERROR(VLOOKUP(F37,Rates!$A$2:$N$451,2,FALSE),"")),(IFERROR(VLOOKUP(G37,Rates!$A$2:$N$451,2,FALSE),"")))</f>
        <v/>
      </c>
      <c r="H38" s="25" t="str">
        <f>IF(ISBLANK(H37),(IFERROR(VLOOKUP(G37,Rates!$A$2:$N$451,2,FALSE),"")),(IFERROR(VLOOKUP(H37,Rates!$A$2:$N$451,2,FALSE),"")))</f>
        <v/>
      </c>
      <c r="I38" s="25" t="str">
        <f>IF(ISBLANK(I37),(IFERROR(VLOOKUP(H37,Rates!$A$2:$N$451,2,FALSE),"")),(IFERROR(VLOOKUP(I37,Rates!$A$2:$N$451,2,FALSE),"")))</f>
        <v/>
      </c>
      <c r="J38" s="25" t="str">
        <f>IF(ISBLANK(J37),(IFERROR(VLOOKUP(I37,Rates!$A$2:$N$451,2,FALSE),"")),(IFERROR(VLOOKUP(J37,Rates!$A$2:$N$451,2,FALSE),"")))</f>
        <v/>
      </c>
    </row>
    <row r="39" spans="4:10" ht="1" customHeight="1" x14ac:dyDescent="0.2">
      <c r="D39" s="27">
        <f>IF(ISBLANK(J30),VLOOKUP($L$16,$L$16:$M$17,1,FALSE),"")</f>
        <v>0.75</v>
      </c>
      <c r="E39" s="27">
        <f t="shared" ref="E39:J39" si="7">IF(ISBLANK(D37),VLOOKUP($L$16,$L$16:$M$17,1,FALSE),"")</f>
        <v>0.75</v>
      </c>
      <c r="F39" s="27">
        <f t="shared" si="7"/>
        <v>0.75</v>
      </c>
      <c r="G39" s="27">
        <f t="shared" si="7"/>
        <v>0.75</v>
      </c>
      <c r="H39" s="27">
        <f t="shared" si="7"/>
        <v>0.75</v>
      </c>
      <c r="I39" s="27">
        <f t="shared" si="7"/>
        <v>0.75</v>
      </c>
      <c r="J39" s="27">
        <f t="shared" si="7"/>
        <v>0.75</v>
      </c>
    </row>
    <row r="40" spans="4:10" ht="1" customHeight="1" x14ac:dyDescent="0.2">
      <c r="D40" s="27">
        <f t="shared" ref="D40:J40" si="8">IF(ISBLANK(D37),VLOOKUP($L$16,$L$16:$M$17,1,FALSE),"")</f>
        <v>0.75</v>
      </c>
      <c r="E40" s="27">
        <f t="shared" si="8"/>
        <v>0.75</v>
      </c>
      <c r="F40" s="27">
        <f t="shared" si="8"/>
        <v>0.75</v>
      </c>
      <c r="G40" s="27">
        <f t="shared" si="8"/>
        <v>0.75</v>
      </c>
      <c r="H40" s="27">
        <f t="shared" si="8"/>
        <v>0.75</v>
      </c>
      <c r="I40" s="27">
        <f t="shared" si="8"/>
        <v>0.75</v>
      </c>
      <c r="J40" s="27">
        <f t="shared" si="8"/>
        <v>0.75</v>
      </c>
    </row>
    <row r="41" spans="4:10" x14ac:dyDescent="0.2">
      <c r="D41" s="26" t="str">
        <f>IF(ISBLANK(J30),(IFERROR(PRODUCT(VLOOKUP(D38,Rates!$B$3:$N$451,2,FALSE),D39,D40),"")),(IFERROR(PRODUCT(VLOOKUP(D38,Rates!$B$3:$N$451,2,FALSE),D39,D40),"")))</f>
        <v/>
      </c>
      <c r="E41" s="26" t="str">
        <f>IF(ISBLANK(D37),(IFERROR(PRODUCT(VLOOKUP(E38,Rates!$B$3:$N$451,2,FALSE),E39,E40),"")),(IFERROR(PRODUCT(VLOOKUP(E38,Rates!$B$3:$N$451,2,FALSE),E39,E40),"")))</f>
        <v/>
      </c>
      <c r="F41" s="26" t="str">
        <f>IF(ISBLANK(E37),(IFERROR(PRODUCT(VLOOKUP(F38,Rates!$B$3:$N$451,2,FALSE),F39,F40),"")),(IFERROR(PRODUCT(VLOOKUP(F38,Rates!$B$3:$N$451,2,FALSE),F39,F40),"")))</f>
        <v/>
      </c>
      <c r="G41" s="26" t="str">
        <f>IF(ISBLANK(F37),(IFERROR(PRODUCT(VLOOKUP(G38,Rates!$B$3:$N$451,2,FALSE),G39,G40),"")),(IFERROR(PRODUCT(VLOOKUP(G38,Rates!$B$3:$N$451,2,FALSE),G39,G40),"")))</f>
        <v/>
      </c>
      <c r="H41" s="26" t="str">
        <f>IF(ISBLANK(G37),(IFERROR(PRODUCT(VLOOKUP(H38,Rates!$B$3:$N$451,2,FALSE),H39,H40),"")),(IFERROR(PRODUCT(VLOOKUP(H38,Rates!$B$3:$N$451,2,FALSE),H39,H40),"")))</f>
        <v/>
      </c>
      <c r="I41" s="26" t="str">
        <f>IF(ISBLANK(H37),(IFERROR(PRODUCT(VLOOKUP(I38,Rates!$B$3:$N$451,2,FALSE),I39,I40),"")),(IFERROR(PRODUCT(VLOOKUP(I38,Rates!$B$3:$N$451,2,FALSE),I39,I40),"")))</f>
        <v/>
      </c>
      <c r="J41" s="26" t="str">
        <f>IF(ISBLANK(I37),(IFERROR(PRODUCT(VLOOKUP(J38,Rates!$B$3:$N$451,2,FALSE),J39,J40),"")),(IFERROR(PRODUCT(VLOOKUP(J38,Rates!$B$3:$N$451,2,FALSE),J39,J40),"")))</f>
        <v/>
      </c>
    </row>
    <row r="42" spans="4:10" x14ac:dyDescent="0.2">
      <c r="D42" s="47" cm="1">
        <f t="array" ref="D42:J42">INDEX(Jan,ndx+4)</f>
        <v>45256</v>
      </c>
      <c r="E42" s="47">
        <v>45257</v>
      </c>
      <c r="F42" s="47">
        <v>45258</v>
      </c>
      <c r="G42" s="47">
        <v>45259</v>
      </c>
      <c r="H42" s="47">
        <v>45260</v>
      </c>
      <c r="I42" s="5">
        <v>45261</v>
      </c>
      <c r="J42" s="5">
        <v>45262</v>
      </c>
    </row>
    <row r="43" spans="4:10" ht="17" thickBot="1" x14ac:dyDescent="0.25">
      <c r="D43" s="2"/>
      <c r="E43" s="2"/>
      <c r="F43" s="2"/>
      <c r="G43" s="2"/>
      <c r="H43" s="2"/>
      <c r="I43" s="2"/>
      <c r="J43" s="2"/>
    </row>
    <row r="44" spans="4:10" ht="18" thickTop="1" thickBot="1" x14ac:dyDescent="0.25">
      <c r="D44" s="70"/>
      <c r="E44" s="70"/>
      <c r="F44" s="70"/>
      <c r="G44" s="70"/>
      <c r="H44" s="71"/>
      <c r="I44" s="45"/>
      <c r="J44" s="41"/>
    </row>
    <row r="45" spans="4:10" ht="17" thickTop="1" x14ac:dyDescent="0.2">
      <c r="D45" s="25" t="str">
        <f>IF(ISBLANK(D44),(IFERROR(VLOOKUP(J37,Rates!$A$2:$N$451,2,FALSE),"")),(IFERROR(VLOOKUP(D44,Rates!$A$2:$N$451,2,FALSE),"")))</f>
        <v/>
      </c>
      <c r="E45" s="25" t="str">
        <f>IF(ISBLANK(E44),(IFERROR(VLOOKUP(D44,Rates!$A$2:$N$451,2,FALSE),"")),(IFERROR(VLOOKUP(E44,Rates!$A$2:$N$451,2,FALSE),"")))</f>
        <v/>
      </c>
      <c r="F45" s="25" t="str">
        <f>IF(ISBLANK(F44),(IFERROR(VLOOKUP(E44,Rates!$A$2:$N$451,2,FALSE),"")),(IFERROR(VLOOKUP(F44,Rates!$A$2:$N$451,2,FALSE),"")))</f>
        <v/>
      </c>
      <c r="G45" s="25" t="str">
        <f>IF(ISBLANK(G44),(IFERROR(VLOOKUP(F44,Rates!$A$2:$N$451,2,FALSE),"")),(IFERROR(VLOOKUP(G44,Rates!$A$2:$N$451,2,FALSE),"")))</f>
        <v/>
      </c>
      <c r="H45" s="25" t="str">
        <f>IF(ISBLANK(H44),(IFERROR(VLOOKUP(G44,Rates!$A$2:$N$451,2,FALSE),"")),(IFERROR(VLOOKUP(H44,Rates!$A$2:$N$451,2,FALSE),"")))</f>
        <v/>
      </c>
      <c r="I45" s="25" t="str">
        <f>IF(ISBLANK(I44),(IFERROR(VLOOKUP(H44,Rates!$A$2:$N$451,2,FALSE),"")),(IFERROR(VLOOKUP(I44,Rates!$A$2:$N$451,2,FALSE),"")))</f>
        <v/>
      </c>
      <c r="J45" s="25"/>
    </row>
    <row r="46" spans="4:10" ht="1" customHeight="1" x14ac:dyDescent="0.2">
      <c r="D46" s="27">
        <f>IF(ISBLANK(J37),VLOOKUP($L$16,$L$16:$M$17,1,FALSE),"")</f>
        <v>0.75</v>
      </c>
      <c r="E46" s="27">
        <f>IF(ISBLANK(D44),VLOOKUP($L$16,$L$16:$M$17,1,FALSE),"")</f>
        <v>0.75</v>
      </c>
      <c r="F46" s="27">
        <f>IF(ISBLANK(E44),VLOOKUP($L$16,$L$16:$M$17,1,FALSE),"")</f>
        <v>0.75</v>
      </c>
      <c r="G46" s="27">
        <f>IF(ISBLANK(F44),VLOOKUP($L$16,$L$16:$M$17,1,FALSE),"")</f>
        <v>0.75</v>
      </c>
      <c r="H46" s="27">
        <f>IF(ISBLANK(G44),VLOOKUP($L$16,$L$16:$M$17,1,FALSE),"")</f>
        <v>0.75</v>
      </c>
      <c r="I46" s="27">
        <f>IF(ISBLANK(H44),VLOOKUP($L$16,$L$16:$M$17,1,FALSE),"")</f>
        <v>0.75</v>
      </c>
      <c r="J46" s="27"/>
    </row>
    <row r="47" spans="4:10" ht="1" customHeight="1" x14ac:dyDescent="0.2">
      <c r="D47" s="27">
        <f t="shared" ref="D47:I47" si="9">IF(ISBLANK(D44),VLOOKUP($L$16,$L$16:$M$17,1,FALSE),"")</f>
        <v>0.75</v>
      </c>
      <c r="E47" s="27">
        <f t="shared" si="9"/>
        <v>0.75</v>
      </c>
      <c r="F47" s="27">
        <f t="shared" si="9"/>
        <v>0.75</v>
      </c>
      <c r="G47" s="27">
        <f t="shared" si="9"/>
        <v>0.75</v>
      </c>
      <c r="H47" s="27">
        <f t="shared" si="9"/>
        <v>0.75</v>
      </c>
      <c r="I47" s="27">
        <f t="shared" si="9"/>
        <v>0.75</v>
      </c>
      <c r="J47" s="27"/>
    </row>
    <row r="48" spans="4:10" x14ac:dyDescent="0.2">
      <c r="D48" s="26" t="str">
        <f>IF(ISBLANK(J37),(IFERROR(PRODUCT(VLOOKUP(D45,Rates!$B$3:$N$451,2,FALSE),D46,D47),"")),(IFERROR(PRODUCT(VLOOKUP(D45,Rates!$B$3:$N$451,2,FALSE),D46,D47),"")))</f>
        <v/>
      </c>
      <c r="E48" s="26" t="str">
        <f>IF(ISBLANK(D44),(IFERROR(PRODUCT(VLOOKUP(E45,Rates!$B$3:$N$451,2,FALSE),E46,E47),"")),(IFERROR(PRODUCT(VLOOKUP(E45,Rates!$B$3:$N$451,2,FALSE),E46,E47),"")))</f>
        <v/>
      </c>
      <c r="F48" s="26" t="str">
        <f>IF(ISBLANK(E44),(IFERROR(PRODUCT(VLOOKUP(F45,Rates!$B$3:$N$451,2,FALSE),F46,F47),"")),(IFERROR(PRODUCT(VLOOKUP(F45,Rates!$B$3:$N$451,2,FALSE),F46,F47),"")))</f>
        <v/>
      </c>
      <c r="G48" s="26" t="str">
        <f>IF(ISBLANK(F44),(IFERROR(PRODUCT(VLOOKUP(G45,Rates!$B$3:$N$451,2,FALSE),G46,G47),"")),(IFERROR(PRODUCT(VLOOKUP(G45,Rates!$B$3:$N$451,2,FALSE),G46,G47),"")))</f>
        <v/>
      </c>
      <c r="H48" s="26" t="str">
        <f>IF(ISBLANK(G44),(IFERROR(PRODUCT(VLOOKUP(H45,Rates!$B$3:$N$451,2,FALSE),H46,H47),"")),(IFERROR(PRODUCT(VLOOKUP(H45,Rates!$B$3:$N$451,2,FALSE),H46,H47),"")))</f>
        <v/>
      </c>
      <c r="I48" s="26"/>
      <c r="J48" s="26"/>
    </row>
    <row r="49" spans="9:10" x14ac:dyDescent="0.2">
      <c r="I49" s="86" t="s">
        <v>767</v>
      </c>
      <c r="J49" s="86"/>
    </row>
  </sheetData>
  <sheetProtection algorithmName="SHA-512" hashValue="O7nJQyBG/QtHGEXDcl57q7JjOso2n82dJJHHNKrPI2yOGPTl45Dfk/aP+56eibRRjk7LjYzBTcGpOblFbBvvGg==" saltValue="EOGllcmyNla9feI5d34eWA==" spinCount="100000" sheet="1" objects="1" scenarios="1" selectLockedCells="1"/>
  <mergeCells count="5">
    <mergeCell ref="I2:I3"/>
    <mergeCell ref="J2:J3"/>
    <mergeCell ref="D3:D4"/>
    <mergeCell ref="D5:J6"/>
    <mergeCell ref="I49:J49"/>
  </mergeCells>
  <conditionalFormatting sqref="G16:J16 D23:J23 D30:J30 D37:J37 D44:H44">
    <cfRule type="notContainsBlanks" dxfId="1" priority="1">
      <formula>LEN(TRIM(D16))&gt;0</formula>
    </cfRule>
  </conditionalFormatting>
  <pageMargins left="0.7" right="0.7" top="0.75" bottom="0.75" header="0.3" footer="0.3"/>
  <pageSetup orientation="portrait" horizontalDpi="0" verticalDpi="0"/>
  <drawing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1DA010D-5A3C-9447-BF24-62DA25BA3B83}">
  <dimension ref="D2:L56"/>
  <sheetViews>
    <sheetView showGridLines="0" showRowColHeaders="0" topLeftCell="B1" zoomScale="116" zoomScaleNormal="116" workbookViewId="0">
      <selection activeCell="D51" sqref="D51"/>
    </sheetView>
  </sheetViews>
  <sheetFormatPr baseColWidth="10" defaultRowHeight="16" x14ac:dyDescent="0.2"/>
  <cols>
    <col min="1" max="3" width="10.83203125" style="1"/>
    <col min="4" max="10" width="24.33203125" style="1" customWidth="1"/>
    <col min="11" max="16384" width="10.83203125" style="1"/>
  </cols>
  <sheetData>
    <row r="2" spans="4:12" ht="11" customHeight="1" x14ac:dyDescent="0.2">
      <c r="I2" s="81" t="s">
        <v>2</v>
      </c>
      <c r="J2" s="82">
        <f>SUM(I20:J20,D27:J27,D34:J34,D41:J41,D48:J48,D55)</f>
        <v>0</v>
      </c>
    </row>
    <row r="3" spans="4:12" ht="21" customHeight="1" x14ac:dyDescent="0.2">
      <c r="D3" s="84">
        <v>2023</v>
      </c>
      <c r="E3" s="6" t="s">
        <v>1</v>
      </c>
      <c r="I3" s="81"/>
      <c r="J3" s="83"/>
    </row>
    <row r="4" spans="4:12" ht="8" customHeight="1" x14ac:dyDescent="0.2">
      <c r="D4" s="84"/>
      <c r="J4" s="7"/>
    </row>
    <row r="5" spans="4:12" ht="3" customHeight="1" x14ac:dyDescent="0.2">
      <c r="D5" s="85" t="s">
        <v>805</v>
      </c>
      <c r="E5" s="85"/>
      <c r="F5" s="85"/>
      <c r="G5" s="85"/>
      <c r="H5" s="85"/>
      <c r="I5" s="85"/>
      <c r="J5" s="85"/>
    </row>
    <row r="6" spans="4:12" ht="17" thickBot="1" x14ac:dyDescent="0.25">
      <c r="D6" s="85"/>
      <c r="E6" s="85"/>
      <c r="F6" s="85"/>
      <c r="G6" s="85"/>
      <c r="H6" s="85"/>
      <c r="I6" s="85"/>
      <c r="J6" s="85"/>
    </row>
    <row r="7" spans="4:12" x14ac:dyDescent="0.2">
      <c r="D7" s="9" cm="1">
        <f t="array" ref="D7:J13">Jan</f>
        <v>45256</v>
      </c>
      <c r="E7" s="10">
        <v>45257</v>
      </c>
      <c r="F7" s="10">
        <v>45258</v>
      </c>
      <c r="G7" s="10">
        <v>45259</v>
      </c>
      <c r="H7" s="10">
        <v>45260</v>
      </c>
      <c r="I7" s="10">
        <v>45261</v>
      </c>
      <c r="J7" s="11">
        <v>45262</v>
      </c>
    </row>
    <row r="8" spans="4:12" ht="1" customHeight="1" x14ac:dyDescent="0.2">
      <c r="D8" s="12">
        <v>45263</v>
      </c>
      <c r="E8" s="8">
        <v>45264</v>
      </c>
      <c r="F8" s="8">
        <v>45265</v>
      </c>
      <c r="G8" s="8">
        <v>45266</v>
      </c>
      <c r="H8" s="8">
        <v>45267</v>
      </c>
      <c r="I8" s="8">
        <v>45268</v>
      </c>
      <c r="J8" s="13">
        <v>45269</v>
      </c>
    </row>
    <row r="9" spans="4:12" ht="1" customHeight="1" x14ac:dyDescent="0.2">
      <c r="D9" s="12">
        <v>45270</v>
      </c>
      <c r="E9" s="8">
        <v>45271</v>
      </c>
      <c r="F9" s="8">
        <v>45272</v>
      </c>
      <c r="G9" s="8">
        <v>45273</v>
      </c>
      <c r="H9" s="8">
        <v>45274</v>
      </c>
      <c r="I9" s="8">
        <v>45275</v>
      </c>
      <c r="J9" s="13">
        <v>45276</v>
      </c>
    </row>
    <row r="10" spans="4:12" ht="1" customHeight="1" x14ac:dyDescent="0.2">
      <c r="D10" s="12">
        <v>45277</v>
      </c>
      <c r="E10" s="8">
        <v>45278</v>
      </c>
      <c r="F10" s="8">
        <v>45279</v>
      </c>
      <c r="G10" s="8">
        <v>45280</v>
      </c>
      <c r="H10" s="8">
        <v>45281</v>
      </c>
      <c r="I10" s="8">
        <v>45282</v>
      </c>
      <c r="J10" s="13">
        <v>45283</v>
      </c>
    </row>
    <row r="11" spans="4:12" ht="1" customHeight="1" x14ac:dyDescent="0.2">
      <c r="D11" s="12">
        <v>45284</v>
      </c>
      <c r="E11" s="8">
        <v>45285</v>
      </c>
      <c r="F11" s="8">
        <v>45286</v>
      </c>
      <c r="G11" s="8">
        <v>45287</v>
      </c>
      <c r="H11" s="8">
        <v>45288</v>
      </c>
      <c r="I11" s="8">
        <v>45289</v>
      </c>
      <c r="J11" s="13">
        <v>45290</v>
      </c>
    </row>
    <row r="12" spans="4:12" ht="1" customHeight="1" x14ac:dyDescent="0.2">
      <c r="D12" s="12">
        <v>45291</v>
      </c>
      <c r="E12" s="8">
        <v>45292</v>
      </c>
      <c r="F12" s="8">
        <v>45293</v>
      </c>
      <c r="G12" s="8">
        <v>45294</v>
      </c>
      <c r="H12" s="8">
        <v>45295</v>
      </c>
      <c r="I12" s="8">
        <v>45296</v>
      </c>
      <c r="J12" s="13">
        <v>45297</v>
      </c>
    </row>
    <row r="13" spans="4:12" ht="1" customHeight="1" thickBot="1" x14ac:dyDescent="0.25">
      <c r="D13" s="14">
        <v>45298</v>
      </c>
      <c r="E13" s="15">
        <v>45299</v>
      </c>
      <c r="F13" s="15">
        <v>45300</v>
      </c>
      <c r="G13" s="15">
        <v>45301</v>
      </c>
      <c r="H13" s="15">
        <v>45302</v>
      </c>
      <c r="I13" s="15">
        <v>45303</v>
      </c>
      <c r="J13" s="16">
        <v>45304</v>
      </c>
    </row>
    <row r="14" spans="4:12" x14ac:dyDescent="0.2">
      <c r="D14" s="48" cm="1">
        <f t="array" ref="D14:J14">INDEX(Jan,ndx+0)</f>
        <v>45256</v>
      </c>
      <c r="E14" s="48">
        <v>45257</v>
      </c>
      <c r="F14" s="48">
        <v>45258</v>
      </c>
      <c r="G14" s="48">
        <v>45259</v>
      </c>
      <c r="H14" s="47">
        <v>45260</v>
      </c>
      <c r="I14" s="47">
        <v>45261</v>
      </c>
      <c r="J14" s="47">
        <v>45262</v>
      </c>
    </row>
    <row r="15" spans="4:12" ht="17" thickBot="1" x14ac:dyDescent="0.25">
      <c r="D15" s="36"/>
      <c r="E15" s="36"/>
      <c r="F15" s="36"/>
      <c r="G15" s="36"/>
      <c r="H15" s="2"/>
      <c r="I15" s="2"/>
      <c r="J15" s="2"/>
      <c r="L15" s="6"/>
    </row>
    <row r="16" spans="4:12" ht="18" thickTop="1" thickBot="1" x14ac:dyDescent="0.25">
      <c r="D16" s="41"/>
      <c r="E16" s="41"/>
      <c r="F16" s="41"/>
      <c r="G16" s="41"/>
      <c r="H16" s="42">
        <f>NOV!H44</f>
        <v>0</v>
      </c>
      <c r="I16" s="70"/>
      <c r="J16" s="70"/>
      <c r="L16" s="6">
        <v>0.75</v>
      </c>
    </row>
    <row r="17" spans="4:12" ht="17" thickTop="1" x14ac:dyDescent="0.2">
      <c r="D17" s="37"/>
      <c r="E17" s="37"/>
      <c r="F17" s="37"/>
      <c r="G17" s="37"/>
      <c r="H17" s="25" t="str">
        <f>IF(ISBLANK(H16),(IFERROR(VLOOKUP(G16,Rates!$A$2:$N$451,2,FALSE),"")),(IFERROR(VLOOKUP(H16,Rates!$A$2:$N$451,2,FALSE),"")))</f>
        <v/>
      </c>
      <c r="I17" s="25" t="str">
        <f>IF(ISBLANK(I16),(IFERROR(VLOOKUP(H16,Rates!$A$2:$N$451,2,FALSE),"")),(IFERROR(VLOOKUP(I16,Rates!$A$2:$N$451,2,FALSE),"")))</f>
        <v/>
      </c>
      <c r="J17" s="25" t="str">
        <f>IF(ISBLANK(J16),(IFERROR(VLOOKUP(I16,Rates!$A$2:$N$451,2,FALSE),"")),(IFERROR(VLOOKUP(J16,Rates!$A$2:$N$451,2,FALSE),"")))</f>
        <v/>
      </c>
      <c r="L17" s="6"/>
    </row>
    <row r="18" spans="4:12" ht="1" customHeight="1" x14ac:dyDescent="0.2">
      <c r="D18" s="27">
        <f>IF(NOV!J44=0,VLOOKUP($L$16,$L$16:$M$17,1,FALSE),"")</f>
        <v>0.75</v>
      </c>
      <c r="E18" s="27">
        <f t="shared" ref="E18:J18" si="0">IF(D16=0,VLOOKUP($L$16,$L$16:$M$17,1,FALSE),"")</f>
        <v>0.75</v>
      </c>
      <c r="F18" s="27">
        <f t="shared" si="0"/>
        <v>0.75</v>
      </c>
      <c r="G18" s="27">
        <f t="shared" si="0"/>
        <v>0.75</v>
      </c>
      <c r="H18" s="27">
        <f t="shared" si="0"/>
        <v>0.75</v>
      </c>
      <c r="I18" s="27">
        <f t="shared" si="0"/>
        <v>0.75</v>
      </c>
      <c r="J18" s="27">
        <f t="shared" si="0"/>
        <v>0.75</v>
      </c>
      <c r="K18" s="4"/>
    </row>
    <row r="19" spans="4:12" ht="1" customHeight="1" x14ac:dyDescent="0.2">
      <c r="D19" s="27">
        <f t="shared" ref="D19:G19" si="1">IF(ISBLANK(D16),VLOOKUP($L$16,$L$16:$M$17,1,FALSE),"")</f>
        <v>0.75</v>
      </c>
      <c r="E19" s="27">
        <f t="shared" si="1"/>
        <v>0.75</v>
      </c>
      <c r="F19" s="27">
        <f t="shared" si="1"/>
        <v>0.75</v>
      </c>
      <c r="G19" s="27">
        <f t="shared" si="1"/>
        <v>0.75</v>
      </c>
      <c r="H19" s="27" t="str">
        <f>IF(ISBLANK(H16),VLOOKUP($L$16,$L$16:$M$17,1,FALSE),"")</f>
        <v/>
      </c>
      <c r="I19" s="27">
        <f>IF(ISBLANK(I16),VLOOKUP($L$16,$L$16:$M$17,1,FALSE),"")</f>
        <v>0.75</v>
      </c>
      <c r="J19" s="27">
        <f>IF(ISBLANK(J16),VLOOKUP($L$16,$L$16:$M$17,1,FALSE),"")</f>
        <v>0.75</v>
      </c>
    </row>
    <row r="20" spans="4:12" x14ac:dyDescent="0.2">
      <c r="D20" s="39"/>
      <c r="E20" s="39"/>
      <c r="F20" s="39"/>
      <c r="G20" s="39"/>
      <c r="H20" s="26"/>
      <c r="I20" s="26" t="str">
        <f>IF(ISBLANK(H16),(IFERROR(PRODUCT(VLOOKUP(I17,Rates!$B$3:$N$451,2,FALSE),I18,I19),"")),(IFERROR(PRODUCT(VLOOKUP(I17,Rates!$B$3:$N$451,2,FALSE),I18,I19),"")))</f>
        <v/>
      </c>
      <c r="J20" s="26" t="str">
        <f>IF(ISBLANK(I16),(IFERROR(PRODUCT(VLOOKUP(J17,Rates!$B$3:$N$451,2,FALSE),J18,J19),"")),(IFERROR(PRODUCT(VLOOKUP(J17,Rates!$B$3:$N$451,2,FALSE),J18,J19),"")))</f>
        <v/>
      </c>
    </row>
    <row r="21" spans="4:12" x14ac:dyDescent="0.2">
      <c r="D21" s="47" cm="1">
        <f t="array" ref="D21:J21">INDEX(Jan,ndx+1)</f>
        <v>45263</v>
      </c>
      <c r="E21" s="47">
        <v>45264</v>
      </c>
      <c r="F21" s="47">
        <v>45265</v>
      </c>
      <c r="G21" s="47">
        <v>45266</v>
      </c>
      <c r="H21" s="47">
        <v>45267</v>
      </c>
      <c r="I21" s="47">
        <v>45268</v>
      </c>
      <c r="J21" s="47">
        <v>45269</v>
      </c>
    </row>
    <row r="22" spans="4:12" ht="17" thickBot="1" x14ac:dyDescent="0.25">
      <c r="D22" s="2"/>
      <c r="E22" s="2"/>
      <c r="F22" s="2"/>
      <c r="G22" s="2"/>
      <c r="H22" s="2"/>
      <c r="I22" s="2"/>
      <c r="J22" s="2"/>
    </row>
    <row r="23" spans="4:12" ht="18" thickTop="1" thickBot="1" x14ac:dyDescent="0.25">
      <c r="D23" s="70"/>
      <c r="E23" s="70"/>
      <c r="F23" s="70"/>
      <c r="G23" s="70"/>
      <c r="H23" s="70"/>
      <c r="I23" s="70"/>
      <c r="J23" s="70"/>
    </row>
    <row r="24" spans="4:12" ht="17" thickTop="1" x14ac:dyDescent="0.2">
      <c r="D24" s="25" t="str">
        <f>IF(ISBLANK(D23),(IFERROR(VLOOKUP(J16,Rates!$A$2:$N$451,2,FALSE),"")),(IFERROR(VLOOKUP(D23,Rates!$A$2:$N$451,2,FALSE),"")))</f>
        <v/>
      </c>
      <c r="E24" s="25" t="str">
        <f>IF(ISBLANK(E23),(IFERROR(VLOOKUP(D23,Rates!$A$2:$N$451,2,FALSE),"")),(IFERROR(VLOOKUP(E23,Rates!$A$2:$N$451,2,FALSE),"")))</f>
        <v/>
      </c>
      <c r="F24" s="25" t="str">
        <f>IF(ISBLANK(F23),(IFERROR(VLOOKUP(E23,Rates!$A$2:$N$451,2,FALSE),"")),(IFERROR(VLOOKUP(F23,Rates!$A$2:$N$451,2,FALSE),"")))</f>
        <v/>
      </c>
      <c r="G24" s="25" t="str">
        <f>IF(ISBLANK(G23),(IFERROR(VLOOKUP(F23,Rates!$A$2:$N$451,2,FALSE),"")),(IFERROR(VLOOKUP(G23,Rates!$A$2:$N$451,2,FALSE),"")))</f>
        <v/>
      </c>
      <c r="H24" s="25" t="str">
        <f>IF(ISBLANK(H23),(IFERROR(VLOOKUP(G23,Rates!$A$2:$N$451,2,FALSE),"")),(IFERROR(VLOOKUP(H23,Rates!$A$2:$N$451,2,FALSE),"")))</f>
        <v/>
      </c>
      <c r="I24" s="25" t="str">
        <f>IF(ISBLANK(I23),(IFERROR(VLOOKUP(H23,Rates!$A$2:$N$451,2,FALSE),"")),(IFERROR(VLOOKUP(I23,Rates!$A$2:$N$451,2,FALSE),"")))</f>
        <v/>
      </c>
      <c r="J24" s="25" t="str">
        <f>IF(ISBLANK(J23),(IFERROR(VLOOKUP(I23,Rates!$A$2:$N$451,2,FALSE),"")),(IFERROR(VLOOKUP(J23,Rates!$A$2:$N$451,2,FALSE),"")))</f>
        <v/>
      </c>
    </row>
    <row r="25" spans="4:12" ht="1" customHeight="1" x14ac:dyDescent="0.2">
      <c r="D25" s="27">
        <f>IF(ISBLANK(J16),VLOOKUP($L$16,$L$16:$M$17,1,FALSE),"")</f>
        <v>0.75</v>
      </c>
      <c r="E25" s="27">
        <f t="shared" ref="E25:J25" si="2">IF(ISBLANK(D23),VLOOKUP($L$16,$L$16:$M$17,1,FALSE),"")</f>
        <v>0.75</v>
      </c>
      <c r="F25" s="27">
        <f t="shared" si="2"/>
        <v>0.75</v>
      </c>
      <c r="G25" s="27">
        <f t="shared" si="2"/>
        <v>0.75</v>
      </c>
      <c r="H25" s="27">
        <f t="shared" si="2"/>
        <v>0.75</v>
      </c>
      <c r="I25" s="27">
        <f t="shared" si="2"/>
        <v>0.75</v>
      </c>
      <c r="J25" s="27">
        <f t="shared" si="2"/>
        <v>0.75</v>
      </c>
    </row>
    <row r="26" spans="4:12" ht="1" customHeight="1" x14ac:dyDescent="0.2">
      <c r="D26" s="27">
        <f t="shared" ref="D26:J26" si="3">IF(ISBLANK(D23),VLOOKUP($L$16,$L$16:$M$17,1,FALSE),"")</f>
        <v>0.75</v>
      </c>
      <c r="E26" s="27">
        <f t="shared" si="3"/>
        <v>0.75</v>
      </c>
      <c r="F26" s="27">
        <f t="shared" si="3"/>
        <v>0.75</v>
      </c>
      <c r="G26" s="27">
        <f t="shared" si="3"/>
        <v>0.75</v>
      </c>
      <c r="H26" s="27">
        <f t="shared" si="3"/>
        <v>0.75</v>
      </c>
      <c r="I26" s="27">
        <f t="shared" si="3"/>
        <v>0.75</v>
      </c>
      <c r="J26" s="27">
        <f t="shared" si="3"/>
        <v>0.75</v>
      </c>
    </row>
    <row r="27" spans="4:12" x14ac:dyDescent="0.2">
      <c r="D27" s="26" t="str">
        <f>IF(ISBLANK(J16),(IFERROR(PRODUCT(VLOOKUP(D24,Rates!$B$3:$N$451,2,FALSE),D25,D26),"")),(IFERROR(PRODUCT(VLOOKUP(D24,Rates!$B$3:$N$451,2,FALSE),D25,D26),"")))</f>
        <v/>
      </c>
      <c r="E27" s="26" t="str">
        <f>IF(ISBLANK(D23),(IFERROR(PRODUCT(VLOOKUP(E24,Rates!$B$3:$N$451,2,FALSE),E25,E26),"")),(IFERROR(PRODUCT(VLOOKUP(E24,Rates!$B$3:$N$451,2,FALSE),E25,E26),"")))</f>
        <v/>
      </c>
      <c r="F27" s="26" t="str">
        <f>IF(ISBLANK(E23),(IFERROR(PRODUCT(VLOOKUP(F24,Rates!$B$3:$N$451,2,FALSE),F25,F26),"")),(IFERROR(PRODUCT(VLOOKUP(F24,Rates!$B$3:$N$451,2,FALSE),F25,F26),"")))</f>
        <v/>
      </c>
      <c r="G27" s="26" t="str">
        <f>IF(ISBLANK(F23),(IFERROR(PRODUCT(VLOOKUP(G24,Rates!$B$3:$N$451,2,FALSE),G25,G26),"")),(IFERROR(PRODUCT(VLOOKUP(G24,Rates!$B$3:$N$451,2,FALSE),G25,G26),"")))</f>
        <v/>
      </c>
      <c r="H27" s="26" t="str">
        <f>IF(ISBLANK(G23),(IFERROR(PRODUCT(VLOOKUP(H24,Rates!$B$3:$N$451,2,FALSE),H25,H26),"")),(IFERROR(PRODUCT(VLOOKUP(H24,Rates!$B$3:$N$451,2,FALSE),H25,H26),"")))</f>
        <v/>
      </c>
      <c r="I27" s="26" t="str">
        <f>IF(ISBLANK(H23),(IFERROR(PRODUCT(VLOOKUP(I24,Rates!$B$3:$N$451,2,FALSE),I25,I26),"")),(IFERROR(PRODUCT(VLOOKUP(I24,Rates!$B$3:$N$451,2,FALSE),I25,I26),"")))</f>
        <v/>
      </c>
      <c r="J27" s="26" t="str">
        <f>IF(ISBLANK(I23),(IFERROR(PRODUCT(VLOOKUP(J24,Rates!$B$3:$N$451,2,FALSE),J25,J26),"")),(IFERROR(PRODUCT(VLOOKUP(J24,Rates!$B$3:$N$451,2,FALSE),J25,J26),"")))</f>
        <v/>
      </c>
    </row>
    <row r="28" spans="4:12" x14ac:dyDescent="0.2">
      <c r="D28" s="47" cm="1">
        <f t="array" ref="D28:J28">INDEX(Jan,ndx+2)</f>
        <v>45270</v>
      </c>
      <c r="E28" s="47">
        <v>45271</v>
      </c>
      <c r="F28" s="47">
        <v>45272</v>
      </c>
      <c r="G28" s="47">
        <v>45273</v>
      </c>
      <c r="H28" s="47">
        <v>45274</v>
      </c>
      <c r="I28" s="47">
        <v>45275</v>
      </c>
      <c r="J28" s="47">
        <v>45276</v>
      </c>
    </row>
    <row r="29" spans="4:12" ht="17" thickBot="1" x14ac:dyDescent="0.25">
      <c r="D29" s="2"/>
      <c r="E29" s="2"/>
      <c r="F29" s="2"/>
      <c r="G29" s="2"/>
      <c r="H29" s="2"/>
      <c r="I29" s="2"/>
      <c r="J29" s="2"/>
    </row>
    <row r="30" spans="4:12" ht="18" thickTop="1" thickBot="1" x14ac:dyDescent="0.25">
      <c r="D30" s="70"/>
      <c r="E30" s="70"/>
      <c r="F30" s="70"/>
      <c r="G30" s="70"/>
      <c r="H30" s="70"/>
      <c r="I30" s="70"/>
      <c r="J30" s="70"/>
    </row>
    <row r="31" spans="4:12" ht="17" thickTop="1" x14ac:dyDescent="0.2">
      <c r="D31" s="25" t="str">
        <f>IF(ISBLANK(D30),(IFERROR(VLOOKUP(J23,Rates!$A$2:$N$451,2,FALSE),"")),(IFERROR(VLOOKUP(D30,Rates!$A$2:$N$451,2,FALSE),"")))</f>
        <v/>
      </c>
      <c r="E31" s="25" t="str">
        <f>IF(ISBLANK(E30),(IFERROR(VLOOKUP(D30,Rates!$A$2:$N$451,2,FALSE),"")),(IFERROR(VLOOKUP(E30,Rates!$A$2:$N$451,2,FALSE),"")))</f>
        <v/>
      </c>
      <c r="F31" s="25" t="str">
        <f>IF(ISBLANK(F30),(IFERROR(VLOOKUP(E30,Rates!$A$2:$N$451,2,FALSE),"")),(IFERROR(VLOOKUP(F30,Rates!$A$2:$N$451,2,FALSE),"")))</f>
        <v/>
      </c>
      <c r="G31" s="25" t="str">
        <f>IF(ISBLANK(G30),(IFERROR(VLOOKUP(F30,Rates!$A$2:$N$451,2,FALSE),"")),(IFERROR(VLOOKUP(G30,Rates!$A$2:$N$451,2,FALSE),"")))</f>
        <v/>
      </c>
      <c r="H31" s="25" t="str">
        <f>IF(ISBLANK(H30),(IFERROR(VLOOKUP(G30,Rates!$A$2:$N$451,2,FALSE),"")),(IFERROR(VLOOKUP(H30,Rates!$A$2:$N$451,2,FALSE),"")))</f>
        <v/>
      </c>
      <c r="I31" s="25" t="str">
        <f>IF(ISBLANK(I30),(IFERROR(VLOOKUP(H30,Rates!$A$2:$N$451,2,FALSE),"")),(IFERROR(VLOOKUP(I30,Rates!$A$2:$N$451,2,FALSE),"")))</f>
        <v/>
      </c>
      <c r="J31" s="25" t="str">
        <f>IF(ISBLANK(J30),(IFERROR(VLOOKUP(I30,Rates!$A$2:$N$451,2,FALSE),"")),(IFERROR(VLOOKUP(J30,Rates!$A$2:$N$451,2,FALSE),"")))</f>
        <v/>
      </c>
    </row>
    <row r="32" spans="4:12" ht="1" customHeight="1" x14ac:dyDescent="0.2">
      <c r="D32" s="27">
        <f>IF(ISBLANK(J23),VLOOKUP($L$16,$L$16:$M$17,1,FALSE),"")</f>
        <v>0.75</v>
      </c>
      <c r="E32" s="27">
        <f t="shared" ref="E32:J32" si="4">IF(ISBLANK(D30),VLOOKUP($L$16,$L$16:$M$17,1,FALSE),"")</f>
        <v>0.75</v>
      </c>
      <c r="F32" s="27">
        <f t="shared" si="4"/>
        <v>0.75</v>
      </c>
      <c r="G32" s="27">
        <f t="shared" si="4"/>
        <v>0.75</v>
      </c>
      <c r="H32" s="27">
        <f t="shared" si="4"/>
        <v>0.75</v>
      </c>
      <c r="I32" s="27">
        <f t="shared" si="4"/>
        <v>0.75</v>
      </c>
      <c r="J32" s="27">
        <f t="shared" si="4"/>
        <v>0.75</v>
      </c>
    </row>
    <row r="33" spans="4:10" ht="1" customHeight="1" x14ac:dyDescent="0.2">
      <c r="D33" s="27">
        <f t="shared" ref="D33:J33" si="5">IF(ISBLANK(D30),VLOOKUP($L$16,$L$16:$M$17,1,FALSE),"")</f>
        <v>0.75</v>
      </c>
      <c r="E33" s="27">
        <f t="shared" si="5"/>
        <v>0.75</v>
      </c>
      <c r="F33" s="27">
        <f t="shared" si="5"/>
        <v>0.75</v>
      </c>
      <c r="G33" s="27">
        <f t="shared" si="5"/>
        <v>0.75</v>
      </c>
      <c r="H33" s="27">
        <f t="shared" si="5"/>
        <v>0.75</v>
      </c>
      <c r="I33" s="27">
        <f t="shared" si="5"/>
        <v>0.75</v>
      </c>
      <c r="J33" s="27">
        <f t="shared" si="5"/>
        <v>0.75</v>
      </c>
    </row>
    <row r="34" spans="4:10" x14ac:dyDescent="0.2">
      <c r="D34" s="26" t="str">
        <f>IF(ISBLANK(J23),(IFERROR(PRODUCT(VLOOKUP(D31,Rates!$B$3:$N$451,2,FALSE),D32,D33),"")),(IFERROR(PRODUCT(VLOOKUP(D31,Rates!$B$3:$N$451,2,FALSE),D32,D33),"")))</f>
        <v/>
      </c>
      <c r="E34" s="26" t="str">
        <f>IF(ISBLANK(D30),(IFERROR(PRODUCT(VLOOKUP(E31,Rates!$B$3:$N$451,2,FALSE),E32,E33),"")),(IFERROR(PRODUCT(VLOOKUP(E31,Rates!$B$3:$N$451,2,FALSE),E32,E33),"")))</f>
        <v/>
      </c>
      <c r="F34" s="26" t="str">
        <f>IF(ISBLANK(E30),(IFERROR(PRODUCT(VLOOKUP(F31,Rates!$B$3:$N$451,2,FALSE),F32,F33),"")),(IFERROR(PRODUCT(VLOOKUP(F31,Rates!$B$3:$N$451,2,FALSE),F32,F33),"")))</f>
        <v/>
      </c>
      <c r="G34" s="26" t="str">
        <f>IF(ISBLANK(F30),(IFERROR(PRODUCT(VLOOKUP(G31,Rates!$B$3:$N$451,2,FALSE),G32,G33),"")),(IFERROR(PRODUCT(VLOOKUP(G31,Rates!$B$3:$N$451,2,FALSE),G32,G33),"")))</f>
        <v/>
      </c>
      <c r="H34" s="26" t="str">
        <f>IF(ISBLANK(G30),(IFERROR(PRODUCT(VLOOKUP(H31,Rates!$B$3:$N$451,2,FALSE),H32,H33),"")),(IFERROR(PRODUCT(VLOOKUP(H31,Rates!$B$3:$N$451,2,FALSE),H32,H33),"")))</f>
        <v/>
      </c>
      <c r="I34" s="26" t="str">
        <f>IF(ISBLANK(H30),(IFERROR(PRODUCT(VLOOKUP(I31,Rates!$B$3:$N$451,2,FALSE),I32,I33),"")),(IFERROR(PRODUCT(VLOOKUP(I31,Rates!$B$3:$N$451,2,FALSE),I32,I33),"")))</f>
        <v/>
      </c>
      <c r="J34" s="26" t="str">
        <f>IF(ISBLANK(I30),(IFERROR(PRODUCT(VLOOKUP(J31,Rates!$B$3:$N$451,2,FALSE),J32,J33),"")),(IFERROR(PRODUCT(VLOOKUP(J31,Rates!$B$3:$N$451,2,FALSE),J32,J33),"")))</f>
        <v/>
      </c>
    </row>
    <row r="35" spans="4:10" x14ac:dyDescent="0.2">
      <c r="D35" s="47" cm="1">
        <f t="array" ref="D35:J35">INDEX(Jan,ndx+3)</f>
        <v>45277</v>
      </c>
      <c r="E35" s="47">
        <v>45278</v>
      </c>
      <c r="F35" s="47">
        <v>45279</v>
      </c>
      <c r="G35" s="47">
        <v>45280</v>
      </c>
      <c r="H35" s="47">
        <v>45281</v>
      </c>
      <c r="I35" s="47">
        <v>45282</v>
      </c>
      <c r="J35" s="47">
        <v>45283</v>
      </c>
    </row>
    <row r="36" spans="4:10" ht="17" thickBot="1" x14ac:dyDescent="0.25">
      <c r="D36" s="2"/>
      <c r="E36" s="2"/>
      <c r="F36" s="2"/>
      <c r="G36" s="2"/>
      <c r="H36" s="2"/>
      <c r="I36" s="2"/>
      <c r="J36" s="2"/>
    </row>
    <row r="37" spans="4:10" ht="18" thickTop="1" thickBot="1" x14ac:dyDescent="0.25">
      <c r="D37" s="70"/>
      <c r="E37" s="70"/>
      <c r="F37" s="70"/>
      <c r="G37" s="70"/>
      <c r="H37" s="70"/>
      <c r="I37" s="70"/>
      <c r="J37" s="70"/>
    </row>
    <row r="38" spans="4:10" ht="17" thickTop="1" x14ac:dyDescent="0.2">
      <c r="D38" s="25" t="str">
        <f>IF(ISBLANK(D37),(IFERROR(VLOOKUP(J30,Rates!$A$2:$N$451,2,FALSE),"")),(IFERROR(VLOOKUP(D37,Rates!$A$2:$N$451,2,FALSE),"")))</f>
        <v/>
      </c>
      <c r="E38" s="25" t="str">
        <f>IF(ISBLANK(E37),(IFERROR(VLOOKUP(D37,Rates!$A$2:$N$451,2,FALSE),"")),(IFERROR(VLOOKUP(E37,Rates!$A$2:$N$451,2,FALSE),"")))</f>
        <v/>
      </c>
      <c r="F38" s="25" t="str">
        <f>IF(ISBLANK(F37),(IFERROR(VLOOKUP(E37,Rates!$A$2:$N$451,2,FALSE),"")),(IFERROR(VLOOKUP(F37,Rates!$A$2:$N$451,2,FALSE),"")))</f>
        <v/>
      </c>
      <c r="G38" s="25" t="str">
        <f>IF(ISBLANK(G37),(IFERROR(VLOOKUP(F37,Rates!$A$2:$N$451,2,FALSE),"")),(IFERROR(VLOOKUP(G37,Rates!$A$2:$N$451,2,FALSE),"")))</f>
        <v/>
      </c>
      <c r="H38" s="25" t="str">
        <f>IF(ISBLANK(H37),(IFERROR(VLOOKUP(G37,Rates!$A$2:$N$451,2,FALSE),"")),(IFERROR(VLOOKUP(H37,Rates!$A$2:$N$451,2,FALSE),"")))</f>
        <v/>
      </c>
      <c r="I38" s="25" t="str">
        <f>IF(ISBLANK(I37),(IFERROR(VLOOKUP(H37,Rates!$A$2:$N$451,2,FALSE),"")),(IFERROR(VLOOKUP(I37,Rates!$A$2:$N$451,2,FALSE),"")))</f>
        <v/>
      </c>
      <c r="J38" s="25" t="str">
        <f>IF(ISBLANK(J37),(IFERROR(VLOOKUP(I37,Rates!$A$2:$N$451,2,FALSE),"")),(IFERROR(VLOOKUP(J37,Rates!$A$2:$N$451,2,FALSE),"")))</f>
        <v/>
      </c>
    </row>
    <row r="39" spans="4:10" ht="1" customHeight="1" x14ac:dyDescent="0.2">
      <c r="D39" s="27">
        <f>IF(ISBLANK(J30),VLOOKUP($L$16,$L$16:$M$17,1,FALSE),"")</f>
        <v>0.75</v>
      </c>
      <c r="E39" s="27">
        <f t="shared" ref="E39:J39" si="6">IF(ISBLANK(D37),VLOOKUP($L$16,$L$16:$M$17,1,FALSE),"")</f>
        <v>0.75</v>
      </c>
      <c r="F39" s="27">
        <f t="shared" si="6"/>
        <v>0.75</v>
      </c>
      <c r="G39" s="27">
        <f t="shared" si="6"/>
        <v>0.75</v>
      </c>
      <c r="H39" s="27">
        <f t="shared" si="6"/>
        <v>0.75</v>
      </c>
      <c r="I39" s="27">
        <f t="shared" si="6"/>
        <v>0.75</v>
      </c>
      <c r="J39" s="27">
        <f t="shared" si="6"/>
        <v>0.75</v>
      </c>
    </row>
    <row r="40" spans="4:10" ht="1" customHeight="1" x14ac:dyDescent="0.2">
      <c r="D40" s="27">
        <f t="shared" ref="D40:J40" si="7">IF(ISBLANK(D37),VLOOKUP($L$16,$L$16:$M$17,1,FALSE),"")</f>
        <v>0.75</v>
      </c>
      <c r="E40" s="27">
        <f t="shared" si="7"/>
        <v>0.75</v>
      </c>
      <c r="F40" s="27">
        <f t="shared" si="7"/>
        <v>0.75</v>
      </c>
      <c r="G40" s="27">
        <f t="shared" si="7"/>
        <v>0.75</v>
      </c>
      <c r="H40" s="27">
        <f t="shared" si="7"/>
        <v>0.75</v>
      </c>
      <c r="I40" s="27">
        <f t="shared" si="7"/>
        <v>0.75</v>
      </c>
      <c r="J40" s="27">
        <f t="shared" si="7"/>
        <v>0.75</v>
      </c>
    </row>
    <row r="41" spans="4:10" x14ac:dyDescent="0.2">
      <c r="D41" s="26" t="str">
        <f>IF(ISBLANK(J30),(IFERROR(PRODUCT(VLOOKUP(D38,Rates!$B$3:$N$451,2,FALSE),D39,D40),"")),(IFERROR(PRODUCT(VLOOKUP(D38,Rates!$B$3:$N$451,2,FALSE),D39,D40),"")))</f>
        <v/>
      </c>
      <c r="E41" s="26" t="str">
        <f>IF(ISBLANK(D37),(IFERROR(PRODUCT(VLOOKUP(E38,Rates!$B$3:$N$451,2,FALSE),E39,E40),"")),(IFERROR(PRODUCT(VLOOKUP(E38,Rates!$B$3:$N$451,2,FALSE),E39,E40),"")))</f>
        <v/>
      </c>
      <c r="F41" s="26" t="str">
        <f>IF(ISBLANK(E37),(IFERROR(PRODUCT(VLOOKUP(F38,Rates!$B$3:$N$451,2,FALSE),F39,F40),"")),(IFERROR(PRODUCT(VLOOKUP(F38,Rates!$B$3:$N$451,2,FALSE),F39,F40),"")))</f>
        <v/>
      </c>
      <c r="G41" s="26" t="str">
        <f>IF(ISBLANK(F37),(IFERROR(PRODUCT(VLOOKUP(G38,Rates!$B$3:$N$451,2,FALSE),G39,G40),"")),(IFERROR(PRODUCT(VLOOKUP(G38,Rates!$B$3:$N$451,2,FALSE),G39,G40),"")))</f>
        <v/>
      </c>
      <c r="H41" s="26" t="str">
        <f>IF(ISBLANK(G37),(IFERROR(PRODUCT(VLOOKUP(H38,Rates!$B$3:$N$451,2,FALSE),H39,H40),"")),(IFERROR(PRODUCT(VLOOKUP(H38,Rates!$B$3:$N$451,2,FALSE),H39,H40),"")))</f>
        <v/>
      </c>
      <c r="I41" s="26" t="str">
        <f>IF(ISBLANK(H37),(IFERROR(PRODUCT(VLOOKUP(I38,Rates!$B$3:$N$451,2,FALSE),I39,I40),"")),(IFERROR(PRODUCT(VLOOKUP(I38,Rates!$B$3:$N$451,2,FALSE),I39,I40),"")))</f>
        <v/>
      </c>
      <c r="J41" s="26" t="str">
        <f>IF(ISBLANK(I37),(IFERROR(PRODUCT(VLOOKUP(J38,Rates!$B$3:$N$451,2,FALSE),J39,J40),"")),(IFERROR(PRODUCT(VLOOKUP(J38,Rates!$B$3:$N$451,2,FALSE),J39,J40),"")))</f>
        <v/>
      </c>
    </row>
    <row r="42" spans="4:10" x14ac:dyDescent="0.2">
      <c r="D42" s="47" cm="1">
        <f t="array" ref="D42:J42">INDEX(Jan,ndx+4)</f>
        <v>45284</v>
      </c>
      <c r="E42" s="47">
        <v>45285</v>
      </c>
      <c r="F42" s="47">
        <v>45286</v>
      </c>
      <c r="G42" s="47">
        <v>45287</v>
      </c>
      <c r="H42" s="47">
        <v>45288</v>
      </c>
      <c r="I42" s="47">
        <v>45289</v>
      </c>
      <c r="J42" s="47">
        <v>45290</v>
      </c>
    </row>
    <row r="43" spans="4:10" ht="17" thickBot="1" x14ac:dyDescent="0.25">
      <c r="D43" s="2"/>
      <c r="E43" s="2"/>
      <c r="F43" s="2"/>
      <c r="G43" s="2"/>
      <c r="H43" s="2"/>
      <c r="I43" s="2"/>
      <c r="J43" s="2"/>
    </row>
    <row r="44" spans="4:10" ht="18" thickTop="1" thickBot="1" x14ac:dyDescent="0.25">
      <c r="D44" s="70"/>
      <c r="E44" s="70"/>
      <c r="F44" s="70"/>
      <c r="G44" s="70"/>
      <c r="H44" s="70"/>
      <c r="I44" s="70"/>
      <c r="J44" s="70"/>
    </row>
    <row r="45" spans="4:10" ht="17" thickTop="1" x14ac:dyDescent="0.2">
      <c r="D45" s="25" t="str">
        <f>IF(ISBLANK(D44),(IFERROR(VLOOKUP(J37,Rates!$A$2:$N$451,2,FALSE),"")),(IFERROR(VLOOKUP(D44,Rates!$A$2:$N$451,2,FALSE),"")))</f>
        <v/>
      </c>
      <c r="E45" s="25" t="str">
        <f>IF(ISBLANK(E44),(IFERROR(VLOOKUP(D44,Rates!$A$2:$N$451,2,FALSE),"")),(IFERROR(VLOOKUP(E44,Rates!$A$2:$N$451,2,FALSE),"")))</f>
        <v/>
      </c>
      <c r="F45" s="25" t="str">
        <f>IF(ISBLANK(F44),(IFERROR(VLOOKUP(E44,Rates!$A$2:$N$451,2,FALSE),"")),(IFERROR(VLOOKUP(F44,Rates!$A$2:$N$451,2,FALSE),"")))</f>
        <v/>
      </c>
      <c r="G45" s="25" t="str">
        <f>IF(ISBLANK(G44),(IFERROR(VLOOKUP(F44,Rates!$A$2:$N$451,2,FALSE),"")),(IFERROR(VLOOKUP(G44,Rates!$A$2:$N$451,2,FALSE),"")))</f>
        <v/>
      </c>
      <c r="H45" s="25" t="str">
        <f>IF(ISBLANK(H44),(IFERROR(VLOOKUP(G44,Rates!$A$2:$N$451,2,FALSE),"")),(IFERROR(VLOOKUP(H44,Rates!$A$2:$N$451,2,FALSE),"")))</f>
        <v/>
      </c>
      <c r="I45" s="25" t="str">
        <f>IF(ISBLANK(I44),(IFERROR(VLOOKUP(H44,Rates!$A$2:$N$451,2,FALSE),"")),(IFERROR(VLOOKUP(I44,Rates!$A$2:$N$451,2,FALSE),"")))</f>
        <v/>
      </c>
      <c r="J45" s="25" t="str">
        <f>IF(ISBLANK(J44),(IFERROR(VLOOKUP(I44,Rates!$A$2:$N$451,2,FALSE),"")),(IFERROR(VLOOKUP(J44,Rates!$A$2:$N$451,2,FALSE),"")))</f>
        <v/>
      </c>
    </row>
    <row r="46" spans="4:10" ht="1" customHeight="1" x14ac:dyDescent="0.2">
      <c r="D46" s="27">
        <f>IF(ISBLANK(J37),VLOOKUP($L$16,$L$16:$M$17,1,FALSE),"")</f>
        <v>0.75</v>
      </c>
      <c r="E46" s="27">
        <f t="shared" ref="E46:J46" si="8">IF(ISBLANK(D44),VLOOKUP($L$16,$L$16:$M$17,1,FALSE),"")</f>
        <v>0.75</v>
      </c>
      <c r="F46" s="27">
        <f t="shared" si="8"/>
        <v>0.75</v>
      </c>
      <c r="G46" s="27">
        <f t="shared" si="8"/>
        <v>0.75</v>
      </c>
      <c r="H46" s="27">
        <f t="shared" si="8"/>
        <v>0.75</v>
      </c>
      <c r="I46" s="27">
        <f t="shared" si="8"/>
        <v>0.75</v>
      </c>
      <c r="J46" s="27">
        <f t="shared" si="8"/>
        <v>0.75</v>
      </c>
    </row>
    <row r="47" spans="4:10" ht="1" customHeight="1" x14ac:dyDescent="0.2">
      <c r="D47" s="27">
        <f t="shared" ref="D47:J47" si="9">IF(ISBLANK(D44),VLOOKUP($L$16,$L$16:$M$17,1,FALSE),"")</f>
        <v>0.75</v>
      </c>
      <c r="E47" s="27">
        <f t="shared" si="9"/>
        <v>0.75</v>
      </c>
      <c r="F47" s="27">
        <f t="shared" si="9"/>
        <v>0.75</v>
      </c>
      <c r="G47" s="27">
        <f t="shared" si="9"/>
        <v>0.75</v>
      </c>
      <c r="H47" s="27">
        <f t="shared" si="9"/>
        <v>0.75</v>
      </c>
      <c r="I47" s="27">
        <f t="shared" si="9"/>
        <v>0.75</v>
      </c>
      <c r="J47" s="27">
        <f t="shared" si="9"/>
        <v>0.75</v>
      </c>
    </row>
    <row r="48" spans="4:10" x14ac:dyDescent="0.2">
      <c r="D48" s="26" t="str">
        <f>IF(ISBLANK(J37),(IFERROR(PRODUCT(VLOOKUP(D45,Rates!$B$3:$N$451,2,FALSE),D46,D47),"")),(IFERROR(PRODUCT(VLOOKUP(D45,Rates!$B$3:$N$451,2,FALSE),D46,D47),"")))</f>
        <v/>
      </c>
      <c r="E48" s="26" t="str">
        <f>IF(ISBLANK(D44),(IFERROR(PRODUCT(VLOOKUP(E45,Rates!$B$3:$N$451,2,FALSE),E46,E47),"")),(IFERROR(PRODUCT(VLOOKUP(E45,Rates!$B$3:$N$451,2,FALSE),E46,E47),"")))</f>
        <v/>
      </c>
      <c r="F48" s="26" t="str">
        <f>IF(ISBLANK(E44),(IFERROR(PRODUCT(VLOOKUP(F45,Rates!$B$3:$N$451,2,FALSE),F46,F47),"")),(IFERROR(PRODUCT(VLOOKUP(F45,Rates!$B$3:$N$451,2,FALSE),F46,F47),"")))</f>
        <v/>
      </c>
      <c r="G48" s="26" t="str">
        <f>IF(ISBLANK(F44),(IFERROR(PRODUCT(VLOOKUP(G45,Rates!$B$3:$N$451,2,FALSE),G46,G47),"")),(IFERROR(PRODUCT(VLOOKUP(G45,Rates!$B$3:$N$451,2,FALSE),G46,G47),"")))</f>
        <v/>
      </c>
      <c r="H48" s="26" t="str">
        <f>IF(ISBLANK(G44),(IFERROR(PRODUCT(VLOOKUP(H45,Rates!$B$3:$N$451,2,FALSE),H46,H47),"")),(IFERROR(PRODUCT(VLOOKUP(H45,Rates!$B$3:$N$451,2,FALSE),H46,H47),"")))</f>
        <v/>
      </c>
      <c r="I48" s="26" t="str">
        <f>IF(ISBLANK(H44),(IFERROR(PRODUCT(VLOOKUP(I45,Rates!$B$3:$N$451,2,FALSE),I46,I47),"")),(IFERROR(PRODUCT(VLOOKUP(I45,Rates!$B$3:$N$451,2,FALSE),I46,I47),"")))</f>
        <v/>
      </c>
      <c r="J48" s="26" t="str">
        <f>IF(ISBLANK(I44),(IFERROR(PRODUCT(VLOOKUP(J45,Rates!$B$3:$N$451,2,FALSE),J46,J47),"")),(IFERROR(PRODUCT(VLOOKUP(J45,Rates!$B$3:$N$451,2,FALSE),J46,J47),"")))</f>
        <v/>
      </c>
    </row>
    <row r="49" spans="4:10" x14ac:dyDescent="0.2">
      <c r="D49" s="47" cm="1">
        <f t="array" ref="D49:J49">INDEX(Jan,ndx+5)</f>
        <v>45291</v>
      </c>
      <c r="E49" s="47">
        <v>45292</v>
      </c>
      <c r="F49" s="47">
        <v>45293</v>
      </c>
      <c r="G49" s="47">
        <v>45294</v>
      </c>
      <c r="H49" s="47">
        <v>45295</v>
      </c>
      <c r="I49" s="47">
        <v>45296</v>
      </c>
      <c r="J49" s="47">
        <v>45297</v>
      </c>
    </row>
    <row r="50" spans="4:10" ht="17" thickBot="1" x14ac:dyDescent="0.25">
      <c r="D50" s="2"/>
      <c r="E50" s="36"/>
      <c r="F50" s="36"/>
      <c r="G50" s="36"/>
      <c r="H50" s="36"/>
      <c r="I50" s="36"/>
      <c r="J50" s="36"/>
    </row>
    <row r="51" spans="4:10" ht="18" thickTop="1" thickBot="1" x14ac:dyDescent="0.25">
      <c r="D51" s="70"/>
      <c r="E51" s="40"/>
      <c r="F51" s="41"/>
      <c r="G51" s="41"/>
      <c r="H51" s="41"/>
      <c r="I51" s="43"/>
      <c r="J51" s="41"/>
    </row>
    <row r="52" spans="4:10" ht="16" customHeight="1" thickTop="1" x14ac:dyDescent="0.2">
      <c r="D52" s="25" t="str">
        <f>IF(ISBLANK(D51),(IFERROR(VLOOKUP(J44,Rates!$A$2:$N$451,2,FALSE),"")),(IFERROR(VLOOKUP(D51,Rates!$A$2:$N$451,2,FALSE),"")))</f>
        <v/>
      </c>
      <c r="E52" s="37"/>
      <c r="F52" s="37"/>
      <c r="G52" s="37"/>
      <c r="H52" s="37"/>
      <c r="I52" s="37"/>
      <c r="J52" s="37"/>
    </row>
    <row r="53" spans="4:10" ht="1" customHeight="1" x14ac:dyDescent="0.2">
      <c r="D53" s="27">
        <f>IF(ISBLANK(J44),VLOOKUP($L$16,$L$16:$M$17,1,FALSE),"")</f>
        <v>0.75</v>
      </c>
      <c r="E53" s="38"/>
      <c r="F53" s="38"/>
      <c r="G53" s="38"/>
      <c r="H53" s="38"/>
      <c r="I53" s="38"/>
      <c r="J53" s="38"/>
    </row>
    <row r="54" spans="4:10" ht="1" customHeight="1" x14ac:dyDescent="0.2">
      <c r="D54" s="27">
        <f>IF(ISBLANK(D51),VLOOKUP($L$16,$L$16:$M$17,1,FALSE),"")</f>
        <v>0.75</v>
      </c>
      <c r="E54" s="38"/>
      <c r="F54" s="38"/>
      <c r="G54" s="38"/>
      <c r="H54" s="38"/>
      <c r="I54" s="38"/>
      <c r="J54" s="38"/>
    </row>
    <row r="55" spans="4:10" x14ac:dyDescent="0.2">
      <c r="D55" s="26" t="str">
        <f>IF(ISBLANK(J44),(IFERROR(PRODUCT(VLOOKUP(D52,Rates!$B$3:$N$451,2,FALSE),D53,D54),"")),(IFERROR(PRODUCT(VLOOKUP(D52,Rates!$B$3:$N$451,2,FALSE),D53,D54),"")))</f>
        <v/>
      </c>
      <c r="E55" s="39"/>
      <c r="F55" s="39"/>
      <c r="G55" s="39"/>
      <c r="H55" s="39"/>
      <c r="I55" s="39"/>
      <c r="J55" s="39"/>
    </row>
    <row r="56" spans="4:10" x14ac:dyDescent="0.2">
      <c r="I56" s="86" t="s">
        <v>767</v>
      </c>
      <c r="J56" s="86"/>
    </row>
  </sheetData>
  <sheetProtection algorithmName="SHA-512" hashValue="gi+vVCAswJLfyr58ColNfmC2Aey1Pl/1RIPjn2LYR09aL/84mr95MjQFJBn7C1kO2fgK/qnhAcdQkZXxFqLd3w==" saltValue="ylf+4R06OHUhto+8ywnAYw==" spinCount="100000" sheet="1" objects="1" scenarios="1" selectLockedCells="1"/>
  <mergeCells count="5">
    <mergeCell ref="I2:I3"/>
    <mergeCell ref="J2:J3"/>
    <mergeCell ref="D3:D4"/>
    <mergeCell ref="D5:J6"/>
    <mergeCell ref="I56:J56"/>
  </mergeCells>
  <conditionalFormatting sqref="I16:J16 D23:J23 D30:J30 D37:J37 D44:J44 D51">
    <cfRule type="notContainsBlanks" dxfId="0" priority="1">
      <formula>LEN(TRIM(D16))&gt;0</formula>
    </cfRule>
  </conditionalFormatting>
  <pageMargins left="0.7" right="0.7" top="0.75" bottom="0.75" header="0.3" footer="0.3"/>
  <pageSetup orientation="portrait" horizontalDpi="0" verticalDpi="0"/>
  <drawing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C7DEDAE-9CDF-3C44-9C26-E58B916A1109}">
  <dimension ref="A1:AI253"/>
  <sheetViews>
    <sheetView showGridLines="0" showRowColHeaders="0" zoomScale="201" zoomScaleNormal="201" workbookViewId="0">
      <selection activeCell="H6" sqref="H6:L7"/>
    </sheetView>
  </sheetViews>
  <sheetFormatPr baseColWidth="10" defaultColWidth="8.83203125" defaultRowHeight="16" x14ac:dyDescent="0.2"/>
  <cols>
    <col min="1" max="2" width="6" style="1" customWidth="1"/>
    <col min="3" max="4" width="6" style="53" customWidth="1"/>
    <col min="5" max="5" width="6.83203125" style="1" customWidth="1"/>
    <col min="6" max="6" width="2.5" style="1" customWidth="1"/>
    <col min="7" max="8" width="6" style="1" customWidth="1"/>
    <col min="9" max="10" width="6" style="53" customWidth="1"/>
    <col min="11" max="11" width="6.83203125" style="1" customWidth="1"/>
    <col min="12" max="12" width="2.5" style="1" customWidth="1"/>
    <col min="13" max="13" width="5.6640625" style="1" customWidth="1"/>
    <col min="14" max="14" width="5.5" style="1" customWidth="1"/>
    <col min="15" max="16" width="5.5" style="53" customWidth="1"/>
    <col min="17" max="17" width="6.83203125" style="1" customWidth="1"/>
    <col min="18" max="16384" width="8.83203125" style="1"/>
  </cols>
  <sheetData>
    <row r="1" spans="1:35" x14ac:dyDescent="0.2">
      <c r="T1" s="68"/>
      <c r="U1" s="68"/>
      <c r="V1" s="68"/>
      <c r="W1" s="68"/>
      <c r="X1" s="68"/>
      <c r="Y1" s="68"/>
      <c r="Z1" s="68"/>
      <c r="AA1" s="66"/>
      <c r="AB1" s="66"/>
      <c r="AC1" s="66"/>
      <c r="AD1" s="66"/>
      <c r="AE1" s="66"/>
      <c r="AF1" s="66"/>
      <c r="AG1" s="66"/>
      <c r="AH1" s="66"/>
      <c r="AI1" s="66"/>
    </row>
    <row r="2" spans="1:35" x14ac:dyDescent="0.2">
      <c r="N2" s="104" t="s">
        <v>807</v>
      </c>
      <c r="O2" s="104"/>
      <c r="P2" s="104"/>
      <c r="Q2" s="104"/>
      <c r="S2" s="6"/>
      <c r="T2" s="68"/>
      <c r="U2" s="68"/>
      <c r="V2" s="68"/>
      <c r="W2" s="68"/>
      <c r="X2" s="68"/>
      <c r="Y2" s="68"/>
      <c r="Z2" s="68"/>
      <c r="AA2" s="68"/>
      <c r="AB2" s="68"/>
      <c r="AC2" s="68"/>
      <c r="AD2" s="66"/>
      <c r="AE2" s="66"/>
      <c r="AF2" s="66"/>
      <c r="AG2" s="66"/>
      <c r="AH2" s="66"/>
      <c r="AI2" s="66"/>
    </row>
    <row r="3" spans="1:35" x14ac:dyDescent="0.2">
      <c r="N3" s="81" t="s">
        <v>808</v>
      </c>
      <c r="O3" s="81"/>
      <c r="P3" s="81"/>
      <c r="Q3" s="81"/>
      <c r="S3" s="6"/>
      <c r="T3" s="68"/>
      <c r="U3" s="68"/>
      <c r="V3" s="68"/>
      <c r="W3" s="68"/>
      <c r="X3" s="68"/>
      <c r="Y3" s="68"/>
      <c r="Z3" s="68"/>
      <c r="AA3" s="68"/>
      <c r="AB3" s="68"/>
      <c r="AC3" s="68"/>
      <c r="AD3" s="66"/>
      <c r="AE3" s="66"/>
      <c r="AF3" s="66"/>
      <c r="AG3" s="66"/>
      <c r="AH3" s="66"/>
      <c r="AI3" s="66"/>
    </row>
    <row r="4" spans="1:35" x14ac:dyDescent="0.2">
      <c r="S4" s="6"/>
      <c r="T4" s="68"/>
      <c r="U4" s="68"/>
      <c r="V4" s="68"/>
      <c r="W4" s="68"/>
      <c r="X4" s="68"/>
      <c r="Y4" s="68"/>
      <c r="Z4" s="68"/>
      <c r="AA4" s="68"/>
      <c r="AB4" s="68"/>
      <c r="AC4" s="68"/>
      <c r="AD4" s="66"/>
      <c r="AE4" s="66"/>
      <c r="AF4" s="66"/>
      <c r="AG4" s="66"/>
      <c r="AH4" s="66"/>
      <c r="AI4" s="66"/>
    </row>
    <row r="5" spans="1:35" ht="7" customHeight="1" thickBot="1" x14ac:dyDescent="0.25">
      <c r="S5" s="6"/>
      <c r="T5" s="68"/>
      <c r="U5" s="68"/>
      <c r="V5" s="68"/>
      <c r="W5" s="68"/>
      <c r="X5" s="68"/>
      <c r="Y5" s="68"/>
      <c r="Z5" s="68"/>
      <c r="AA5" s="68"/>
      <c r="AB5" s="68"/>
      <c r="AC5" s="68"/>
      <c r="AD5" s="66"/>
      <c r="AE5" s="66"/>
      <c r="AF5" s="66"/>
      <c r="AG5" s="66"/>
      <c r="AH5" s="66"/>
      <c r="AI5" s="66"/>
    </row>
    <row r="6" spans="1:35" x14ac:dyDescent="0.2">
      <c r="A6" s="89" t="s">
        <v>841</v>
      </c>
      <c r="B6" s="90"/>
      <c r="C6" s="90"/>
      <c r="D6" s="90"/>
      <c r="E6" s="90"/>
      <c r="F6" s="90"/>
      <c r="G6" s="90"/>
      <c r="H6" s="108" t="s">
        <v>809</v>
      </c>
      <c r="I6" s="108"/>
      <c r="J6" s="108"/>
      <c r="K6" s="108"/>
      <c r="L6" s="108"/>
      <c r="M6" s="110">
        <f>SUM(JAN!J2,FEB!J2,MAR!J2,APR!J2,MAY!J2,JUN!J2,JUL!J2,AUG!J2,SEP!J2,OCT!J2,NOV!J2,DEC!J2)</f>
        <v>0</v>
      </c>
      <c r="N6" s="111"/>
      <c r="O6" s="111"/>
      <c r="P6" s="111"/>
      <c r="Q6" s="112"/>
      <c r="S6" s="6"/>
      <c r="T6" s="68"/>
      <c r="U6" s="68"/>
      <c r="V6" s="68"/>
      <c r="W6" s="68"/>
      <c r="X6" s="68"/>
      <c r="Y6" s="68"/>
      <c r="Z6" s="68"/>
      <c r="AA6" s="68"/>
      <c r="AB6" s="68"/>
      <c r="AC6" s="68"/>
      <c r="AD6" s="66"/>
      <c r="AE6" s="66"/>
      <c r="AF6" s="66"/>
      <c r="AG6" s="66"/>
      <c r="AH6" s="66"/>
      <c r="AI6" s="66"/>
    </row>
    <row r="7" spans="1:35" ht="17" thickBot="1" x14ac:dyDescent="0.25">
      <c r="A7" s="91"/>
      <c r="B7" s="92"/>
      <c r="C7" s="92"/>
      <c r="D7" s="92"/>
      <c r="E7" s="92"/>
      <c r="F7" s="92"/>
      <c r="G7" s="92"/>
      <c r="H7" s="109"/>
      <c r="I7" s="109"/>
      <c r="J7" s="109"/>
      <c r="K7" s="109"/>
      <c r="L7" s="109"/>
      <c r="M7" s="113"/>
      <c r="N7" s="113"/>
      <c r="O7" s="113"/>
      <c r="P7" s="113"/>
      <c r="Q7" s="114"/>
      <c r="S7" s="6"/>
      <c r="T7" s="68"/>
      <c r="U7" s="68"/>
      <c r="V7" s="68"/>
      <c r="W7" s="68"/>
      <c r="X7" s="68"/>
      <c r="Y7" s="68"/>
      <c r="Z7" s="68"/>
      <c r="AA7" s="68"/>
      <c r="AB7" s="68"/>
      <c r="AC7" s="68"/>
      <c r="AD7" s="66"/>
      <c r="AE7" s="66"/>
      <c r="AF7" s="66"/>
      <c r="AG7" s="66"/>
      <c r="AH7" s="66"/>
      <c r="AI7" s="66"/>
    </row>
    <row r="8" spans="1:35" ht="8" customHeight="1" x14ac:dyDescent="0.2">
      <c r="S8" s="6"/>
      <c r="T8" s="68"/>
      <c r="U8" s="68"/>
      <c r="V8" s="68"/>
      <c r="W8" s="68"/>
      <c r="X8" s="68"/>
      <c r="Y8" s="68"/>
      <c r="Z8" s="68"/>
      <c r="AA8" s="68"/>
      <c r="AB8" s="68"/>
      <c r="AC8" s="68"/>
      <c r="AD8" s="66"/>
      <c r="AE8" s="66"/>
      <c r="AF8" s="66"/>
      <c r="AG8" s="66"/>
      <c r="AH8" s="66"/>
      <c r="AI8" s="66"/>
    </row>
    <row r="9" spans="1:35" ht="15" customHeight="1" x14ac:dyDescent="0.2">
      <c r="A9" s="115" t="s">
        <v>810</v>
      </c>
      <c r="B9" s="115"/>
      <c r="C9" s="115"/>
      <c r="D9" s="115"/>
      <c r="E9" s="115"/>
      <c r="F9" s="115"/>
      <c r="G9" s="115"/>
      <c r="H9" s="115"/>
      <c r="I9" s="115"/>
      <c r="J9" s="115"/>
      <c r="K9" s="115"/>
      <c r="L9" s="115"/>
      <c r="M9" s="115"/>
      <c r="N9" s="115"/>
      <c r="O9" s="115"/>
      <c r="P9" s="115"/>
      <c r="Q9" s="115"/>
      <c r="S9" s="6"/>
      <c r="T9" s="6"/>
      <c r="U9" s="6"/>
      <c r="V9" s="6"/>
      <c r="W9" s="6"/>
      <c r="X9" s="6"/>
      <c r="Y9" s="6"/>
      <c r="Z9" s="6"/>
      <c r="AA9" s="68"/>
      <c r="AB9" s="68"/>
      <c r="AC9" s="68"/>
      <c r="AD9" s="66"/>
      <c r="AE9" s="66"/>
      <c r="AF9" s="66"/>
      <c r="AG9" s="66"/>
      <c r="AH9" s="66"/>
      <c r="AI9" s="66"/>
    </row>
    <row r="10" spans="1:35" x14ac:dyDescent="0.2">
      <c r="A10" s="115"/>
      <c r="B10" s="115"/>
      <c r="C10" s="115"/>
      <c r="D10" s="115"/>
      <c r="E10" s="115"/>
      <c r="F10" s="115"/>
      <c r="G10" s="115"/>
      <c r="H10" s="115"/>
      <c r="I10" s="115"/>
      <c r="J10" s="115"/>
      <c r="K10" s="115"/>
      <c r="L10" s="115"/>
      <c r="M10" s="115"/>
      <c r="N10" s="115"/>
      <c r="O10" s="115"/>
      <c r="P10" s="115"/>
      <c r="Q10" s="115"/>
      <c r="S10" s="6"/>
      <c r="T10" s="6"/>
      <c r="U10" s="6"/>
      <c r="V10" s="6"/>
      <c r="W10" s="6"/>
      <c r="X10" s="6"/>
      <c r="Y10" s="6"/>
      <c r="Z10" s="6"/>
      <c r="AA10" s="68"/>
      <c r="AB10" s="68"/>
      <c r="AC10" s="68"/>
      <c r="AD10" s="66"/>
      <c r="AE10" s="66"/>
      <c r="AF10" s="66"/>
      <c r="AG10" s="66"/>
      <c r="AH10" s="66"/>
      <c r="AI10" s="66"/>
    </row>
    <row r="11" spans="1:35" ht="13" customHeight="1" x14ac:dyDescent="0.2">
      <c r="A11" s="115"/>
      <c r="B11" s="115"/>
      <c r="C11" s="115"/>
      <c r="D11" s="115"/>
      <c r="E11" s="115"/>
      <c r="F11" s="115"/>
      <c r="G11" s="115"/>
      <c r="H11" s="115"/>
      <c r="I11" s="115"/>
      <c r="J11" s="115"/>
      <c r="K11" s="115"/>
      <c r="L11" s="115"/>
      <c r="M11" s="115"/>
      <c r="N11" s="115"/>
      <c r="O11" s="115"/>
      <c r="P11" s="115"/>
      <c r="Q11" s="115"/>
      <c r="S11" s="6"/>
      <c r="T11" s="6"/>
      <c r="U11" s="6"/>
      <c r="V11" s="6"/>
      <c r="W11" s="6"/>
      <c r="X11" s="6"/>
      <c r="Y11" s="6"/>
      <c r="Z11" s="6"/>
      <c r="AA11" s="68"/>
      <c r="AB11" s="68"/>
      <c r="AC11" s="68"/>
      <c r="AD11" s="66"/>
      <c r="AE11" s="66"/>
      <c r="AF11" s="66"/>
      <c r="AG11" s="66"/>
      <c r="AH11" s="66"/>
      <c r="AI11" s="66"/>
    </row>
    <row r="12" spans="1:35" ht="6.5" customHeight="1" thickBot="1" x14ac:dyDescent="0.25">
      <c r="S12" s="6"/>
      <c r="T12" s="6"/>
      <c r="U12" s="6"/>
      <c r="V12" s="6"/>
      <c r="W12" s="6"/>
      <c r="X12" s="6"/>
      <c r="Y12" s="6"/>
      <c r="Z12" s="6"/>
      <c r="AA12" s="68"/>
      <c r="AB12" s="68"/>
      <c r="AC12" s="68"/>
      <c r="AD12" s="66"/>
      <c r="AE12" s="66"/>
      <c r="AF12" s="66"/>
      <c r="AG12" s="66"/>
      <c r="AH12" s="66"/>
      <c r="AI12" s="66"/>
    </row>
    <row r="13" spans="1:35" ht="15.75" customHeight="1" thickBot="1" x14ac:dyDescent="0.25">
      <c r="A13" s="99" t="s">
        <v>0</v>
      </c>
      <c r="B13" s="100"/>
      <c r="C13" s="100"/>
      <c r="D13" s="100"/>
      <c r="E13" s="101"/>
      <c r="G13" s="99" t="s">
        <v>811</v>
      </c>
      <c r="H13" s="100"/>
      <c r="I13" s="100"/>
      <c r="J13" s="100"/>
      <c r="K13" s="101"/>
      <c r="M13" s="99" t="s">
        <v>812</v>
      </c>
      <c r="N13" s="100"/>
      <c r="O13" s="100"/>
      <c r="P13" s="100"/>
      <c r="Q13" s="101"/>
      <c r="S13" s="6"/>
      <c r="T13" s="6" t="str">
        <f>JAN!$D$17</f>
        <v/>
      </c>
      <c r="U13" s="69" t="str">
        <f>JAN!$D$20</f>
        <v/>
      </c>
      <c r="V13" s="6" t="str">
        <f>FEB!$D$17</f>
        <v/>
      </c>
      <c r="W13" s="69">
        <f>FEB!$D$20</f>
        <v>0</v>
      </c>
      <c r="X13" s="6">
        <f>MAR!$D$17</f>
        <v>0</v>
      </c>
      <c r="Y13" s="69">
        <f>MAR!$D$20</f>
        <v>0</v>
      </c>
      <c r="Z13" s="6"/>
      <c r="AA13" s="68"/>
      <c r="AB13" s="68"/>
      <c r="AC13" s="68"/>
      <c r="AD13" s="66"/>
      <c r="AE13" s="66"/>
      <c r="AF13" s="66"/>
      <c r="AG13" s="66"/>
      <c r="AH13" s="66"/>
      <c r="AI13" s="66"/>
    </row>
    <row r="14" spans="1:35" ht="15.75" customHeight="1" thickBot="1" x14ac:dyDescent="0.25">
      <c r="A14" s="56" t="s">
        <v>813</v>
      </c>
      <c r="B14" s="57" t="s">
        <v>814</v>
      </c>
      <c r="C14" s="102" t="s">
        <v>815</v>
      </c>
      <c r="D14" s="103"/>
      <c r="E14" s="58" t="s">
        <v>816</v>
      </c>
      <c r="G14" s="56" t="s">
        <v>813</v>
      </c>
      <c r="H14" s="57" t="s">
        <v>814</v>
      </c>
      <c r="I14" s="102" t="s">
        <v>815</v>
      </c>
      <c r="J14" s="103"/>
      <c r="K14" s="58" t="s">
        <v>816</v>
      </c>
      <c r="M14" s="56" t="s">
        <v>813</v>
      </c>
      <c r="N14" s="57" t="s">
        <v>814</v>
      </c>
      <c r="O14" s="102" t="s">
        <v>815</v>
      </c>
      <c r="P14" s="103"/>
      <c r="Q14" s="58" t="s">
        <v>816</v>
      </c>
      <c r="S14" s="6"/>
      <c r="T14" s="6" t="str">
        <f>JAN!$E$17</f>
        <v/>
      </c>
      <c r="U14" s="69" t="str">
        <f>JAN!$E$20</f>
        <v/>
      </c>
      <c r="V14" s="6" t="str">
        <f>FEB!$E$17</f>
        <v/>
      </c>
      <c r="W14" s="69">
        <f>FEB!$E$20</f>
        <v>0</v>
      </c>
      <c r="X14" s="6">
        <f>MAR!$E$17</f>
        <v>0</v>
      </c>
      <c r="Y14" s="69">
        <f>MAR!$E$20</f>
        <v>0</v>
      </c>
      <c r="Z14" s="6"/>
      <c r="AA14" s="68"/>
      <c r="AB14" s="68"/>
      <c r="AC14" s="68"/>
      <c r="AD14" s="66"/>
      <c r="AE14" s="66"/>
      <c r="AF14" s="66"/>
      <c r="AG14" s="66"/>
      <c r="AH14" s="66"/>
      <c r="AI14" s="66"/>
    </row>
    <row r="15" spans="1:35" ht="15" customHeight="1" thickBot="1" x14ac:dyDescent="0.25">
      <c r="A15" s="59">
        <v>1</v>
      </c>
      <c r="B15" s="60" t="str">
        <f>IFERROR(VLOOKUP(C15,Rates!$B$2:$O$451,14,FALSE),"")</f>
        <v/>
      </c>
      <c r="C15" s="87" t="str">
        <f>JAN!$D$17</f>
        <v/>
      </c>
      <c r="D15" s="88" t="str">
        <f>JAN!$D$17</f>
        <v/>
      </c>
      <c r="E15" s="61" t="str">
        <f>JAN!$D$20</f>
        <v/>
      </c>
      <c r="G15" s="59">
        <v>43132</v>
      </c>
      <c r="H15" s="60" t="str">
        <f>IFERROR(VLOOKUP(I15,Rates!$B$2:$O$451,14,FALSE),"")</f>
        <v/>
      </c>
      <c r="I15" s="93" t="str">
        <f>FEB!$G$17</f>
        <v/>
      </c>
      <c r="J15" s="94" t="str">
        <f>FEB!$G$17</f>
        <v/>
      </c>
      <c r="K15" s="61" t="str">
        <f>FEB!$G$20</f>
        <v/>
      </c>
      <c r="M15" s="59">
        <v>43160</v>
      </c>
      <c r="N15" s="60" t="str">
        <f>IFERROR(VLOOKUP(O15,Rates!$B$2:$O$451,14,FALSE),"")</f>
        <v/>
      </c>
      <c r="O15" s="93" t="str">
        <f>MAR!$G$17</f>
        <v/>
      </c>
      <c r="P15" s="94" t="str">
        <f>MAR!$G$17</f>
        <v/>
      </c>
      <c r="Q15" s="61" t="str">
        <f>MAR!$G$20</f>
        <v/>
      </c>
      <c r="S15" s="6"/>
      <c r="T15" s="6" t="str">
        <f>JAN!$F$17</f>
        <v/>
      </c>
      <c r="U15" s="69" t="str">
        <f>JAN!$F$20</f>
        <v/>
      </c>
      <c r="V15" s="6" t="str">
        <f>FEB!$F$17</f>
        <v/>
      </c>
      <c r="W15" s="69">
        <f>FEB!$F$20</f>
        <v>0</v>
      </c>
      <c r="X15" s="6" t="str">
        <f>MAR!$F$17</f>
        <v/>
      </c>
      <c r="Y15" s="69">
        <f>MAR!$F$20</f>
        <v>0</v>
      </c>
      <c r="Z15" s="6"/>
      <c r="AA15" s="68"/>
      <c r="AB15" s="68"/>
      <c r="AC15" s="68"/>
      <c r="AD15" s="66"/>
      <c r="AE15" s="66"/>
      <c r="AF15" s="66"/>
      <c r="AG15" s="66"/>
      <c r="AH15" s="66"/>
      <c r="AI15" s="66"/>
    </row>
    <row r="16" spans="1:35" ht="15" customHeight="1" thickBot="1" x14ac:dyDescent="0.25">
      <c r="A16" s="59">
        <v>2</v>
      </c>
      <c r="B16" s="60" t="str">
        <f>IFERROR(VLOOKUP(C16,Rates!$B$2:$O$451,14,FALSE),"")</f>
        <v/>
      </c>
      <c r="C16" s="87" t="str">
        <f>JAN!$E$17</f>
        <v/>
      </c>
      <c r="D16" s="88" t="str">
        <f>JAN!$E$17</f>
        <v/>
      </c>
      <c r="E16" s="61" t="str">
        <f>JAN!$E$20</f>
        <v/>
      </c>
      <c r="G16" s="59">
        <v>43133</v>
      </c>
      <c r="H16" s="60" t="str">
        <f>IFERROR(VLOOKUP(I16,Rates!$B$2:$O$451,14,FALSE),"")</f>
        <v/>
      </c>
      <c r="I16" s="87" t="str">
        <f>FEB!$H$17</f>
        <v/>
      </c>
      <c r="J16" s="88" t="str">
        <f>FEB!$H$17</f>
        <v/>
      </c>
      <c r="K16" s="61" t="str">
        <f>FEB!$H$20</f>
        <v/>
      </c>
      <c r="M16" s="59">
        <v>43161</v>
      </c>
      <c r="N16" s="60" t="str">
        <f>IFERROR(VLOOKUP(O16,Rates!$B$2:$O$451,14,FALSE),"")</f>
        <v/>
      </c>
      <c r="O16" s="93" t="str">
        <f>MAR!$H$17</f>
        <v/>
      </c>
      <c r="P16" s="94" t="str">
        <f>MAR!$H$17</f>
        <v/>
      </c>
      <c r="Q16" s="61" t="str">
        <f>MAR!$H$20</f>
        <v/>
      </c>
      <c r="S16" s="6"/>
      <c r="T16" s="6" t="str">
        <f>JAN!$G$17</f>
        <v/>
      </c>
      <c r="U16" s="69" t="str">
        <f>JAN!$G$20</f>
        <v/>
      </c>
      <c r="V16" s="6" t="str">
        <f>FEB!$G$17</f>
        <v/>
      </c>
      <c r="W16" s="69" t="str">
        <f>FEB!$G$20</f>
        <v/>
      </c>
      <c r="X16" s="6" t="str">
        <f>MAR!$G$17</f>
        <v/>
      </c>
      <c r="Y16" s="69" t="str">
        <f>MAR!$G$20</f>
        <v/>
      </c>
      <c r="Z16" s="6"/>
      <c r="AA16" s="68"/>
      <c r="AB16" s="68"/>
      <c r="AC16" s="68"/>
      <c r="AD16" s="66"/>
      <c r="AE16" s="66"/>
      <c r="AF16" s="66"/>
      <c r="AG16" s="66"/>
      <c r="AH16" s="66"/>
      <c r="AI16" s="66"/>
    </row>
    <row r="17" spans="1:35" ht="15" customHeight="1" thickBot="1" x14ac:dyDescent="0.25">
      <c r="A17" s="59">
        <v>3</v>
      </c>
      <c r="B17" s="60" t="str">
        <f>IFERROR(VLOOKUP(C17,Rates!$B$2:$O$451,14,FALSE),"")</f>
        <v/>
      </c>
      <c r="C17" s="87" t="str">
        <f>JAN!$F$17</f>
        <v/>
      </c>
      <c r="D17" s="88" t="str">
        <f>JAN!$F$17</f>
        <v/>
      </c>
      <c r="E17" s="61" t="str">
        <f>JAN!$F$20</f>
        <v/>
      </c>
      <c r="G17" s="59">
        <v>43134</v>
      </c>
      <c r="H17" s="60" t="str">
        <f>IFERROR(VLOOKUP(I17,Rates!$B$2:$O$451,14,FALSE),"")</f>
        <v/>
      </c>
      <c r="I17" s="87" t="str">
        <f>FEB!$I$17</f>
        <v/>
      </c>
      <c r="J17" s="88" t="str">
        <f>FEB!$I$17</f>
        <v/>
      </c>
      <c r="K17" s="61" t="str">
        <f>FEB!$I$20</f>
        <v/>
      </c>
      <c r="M17" s="59">
        <v>43162</v>
      </c>
      <c r="N17" s="60" t="str">
        <f>IFERROR(VLOOKUP(O17,Rates!$B$2:$O$451,14,FALSE),"")</f>
        <v/>
      </c>
      <c r="O17" s="93" t="str">
        <f>MAR!$I$17</f>
        <v/>
      </c>
      <c r="P17" s="94" t="str">
        <f>MAR!$I$17</f>
        <v/>
      </c>
      <c r="Q17" s="61" t="str">
        <f>MAR!$I$20</f>
        <v/>
      </c>
      <c r="S17" s="6"/>
      <c r="T17" s="6" t="str">
        <f>JAN!$H$17</f>
        <v/>
      </c>
      <c r="U17" s="69" t="str">
        <f>JAN!$H$20</f>
        <v/>
      </c>
      <c r="V17" s="6" t="str">
        <f>FEB!$H$17</f>
        <v/>
      </c>
      <c r="W17" s="69" t="str">
        <f>FEB!$H$20</f>
        <v/>
      </c>
      <c r="X17" s="6" t="str">
        <f>MAR!$H$17</f>
        <v/>
      </c>
      <c r="Y17" s="69" t="str">
        <f>MAR!$H$20</f>
        <v/>
      </c>
      <c r="Z17" s="6"/>
      <c r="AA17" s="68"/>
      <c r="AB17" s="68"/>
      <c r="AC17" s="68"/>
      <c r="AD17" s="66"/>
      <c r="AE17" s="66"/>
      <c r="AF17" s="66"/>
      <c r="AG17" s="66"/>
      <c r="AH17" s="66"/>
      <c r="AI17" s="66"/>
    </row>
    <row r="18" spans="1:35" ht="15" customHeight="1" thickBot="1" x14ac:dyDescent="0.25">
      <c r="A18" s="59">
        <v>4</v>
      </c>
      <c r="B18" s="60" t="str">
        <f>IFERROR(VLOOKUP(C18,Rates!$B$2:$O$451,14,FALSE),"")</f>
        <v/>
      </c>
      <c r="C18" s="87" t="str">
        <f>JAN!$G$17</f>
        <v/>
      </c>
      <c r="D18" s="88" t="str">
        <f>JAN!$G$17</f>
        <v/>
      </c>
      <c r="E18" s="61" t="str">
        <f>JAN!$G$20</f>
        <v/>
      </c>
      <c r="G18" s="59">
        <v>43135</v>
      </c>
      <c r="H18" s="60" t="str">
        <f>IFERROR(VLOOKUP(I18,Rates!$B$2:$O$451,14,FALSE),"")</f>
        <v/>
      </c>
      <c r="I18" s="87" t="str">
        <f>FEB!$J$17</f>
        <v/>
      </c>
      <c r="J18" s="88" t="str">
        <f>FEB!$J$17</f>
        <v/>
      </c>
      <c r="K18" s="61" t="str">
        <f>FEB!$J$20</f>
        <v/>
      </c>
      <c r="M18" s="59">
        <v>43163</v>
      </c>
      <c r="N18" s="60" t="str">
        <f>IFERROR(VLOOKUP(O18,Rates!$B$2:$O$451,14,FALSE),"")</f>
        <v/>
      </c>
      <c r="O18" s="93" t="str">
        <f>MAR!$J$17</f>
        <v/>
      </c>
      <c r="P18" s="94" t="str">
        <f>MAR!$J$17</f>
        <v/>
      </c>
      <c r="Q18" s="61" t="str">
        <f>MAR!$J$20</f>
        <v/>
      </c>
      <c r="S18" s="6"/>
      <c r="T18" s="6" t="str">
        <f>JAN!$I$17</f>
        <v/>
      </c>
      <c r="U18" s="69" t="str">
        <f>JAN!$I$20</f>
        <v/>
      </c>
      <c r="V18" s="6" t="str">
        <f>FEB!$I$17</f>
        <v/>
      </c>
      <c r="W18" s="69" t="str">
        <f>FEB!$I$20</f>
        <v/>
      </c>
      <c r="X18" s="6" t="str">
        <f>MAR!$I$17</f>
        <v/>
      </c>
      <c r="Y18" s="69" t="str">
        <f>MAR!$I$20</f>
        <v/>
      </c>
      <c r="Z18" s="6"/>
      <c r="AA18" s="68"/>
      <c r="AB18" s="68"/>
      <c r="AC18" s="68"/>
      <c r="AD18" s="66"/>
      <c r="AE18" s="66"/>
      <c r="AF18" s="66"/>
      <c r="AG18" s="66"/>
      <c r="AH18" s="66"/>
      <c r="AI18" s="66"/>
    </row>
    <row r="19" spans="1:35" ht="15" customHeight="1" thickBot="1" x14ac:dyDescent="0.25">
      <c r="A19" s="59">
        <v>5</v>
      </c>
      <c r="B19" s="60" t="str">
        <f>IFERROR(VLOOKUP(C19,Rates!$B$2:$O$451,14,FALSE),"")</f>
        <v/>
      </c>
      <c r="C19" s="87" t="str">
        <f>JAN!$H$17</f>
        <v/>
      </c>
      <c r="D19" s="88" t="str">
        <f>JAN!$H$17</f>
        <v/>
      </c>
      <c r="E19" s="61" t="str">
        <f>JAN!$H$20</f>
        <v/>
      </c>
      <c r="G19" s="59">
        <v>43136</v>
      </c>
      <c r="H19" s="60" t="str">
        <f>IFERROR(VLOOKUP(I19,Rates!$B$2:$O$451,14,FALSE),"")</f>
        <v/>
      </c>
      <c r="I19" s="87" t="str">
        <f>FEB!$D$24</f>
        <v/>
      </c>
      <c r="J19" s="88" t="str">
        <f>FEB!$D$24</f>
        <v/>
      </c>
      <c r="K19" s="61" t="str">
        <f>FEB!$D$27</f>
        <v/>
      </c>
      <c r="M19" s="59">
        <v>43164</v>
      </c>
      <c r="N19" s="60" t="str">
        <f>IFERROR(VLOOKUP(O19,Rates!$B$2:$O$451,14,FALSE),"")</f>
        <v/>
      </c>
      <c r="O19" s="93" t="str">
        <f>MAR!$D$24</f>
        <v/>
      </c>
      <c r="P19" s="94" t="str">
        <f>MAR!$D$24</f>
        <v/>
      </c>
      <c r="Q19" s="61" t="str">
        <f>MAR!$D$27</f>
        <v/>
      </c>
      <c r="S19" s="6"/>
      <c r="T19" s="6" t="str">
        <f>JAN!$J$17</f>
        <v/>
      </c>
      <c r="U19" s="69" t="str">
        <f>JAN!$J$20</f>
        <v/>
      </c>
      <c r="V19" s="6" t="str">
        <f>FEB!$J$17</f>
        <v/>
      </c>
      <c r="W19" s="69" t="str">
        <f>FEB!$J$20</f>
        <v/>
      </c>
      <c r="X19" s="6" t="str">
        <f>MAR!$J$17</f>
        <v/>
      </c>
      <c r="Y19" s="69" t="str">
        <f>MAR!$J$20</f>
        <v/>
      </c>
      <c r="Z19" s="6"/>
      <c r="AA19" s="68"/>
      <c r="AB19" s="68"/>
      <c r="AC19" s="68"/>
      <c r="AD19" s="66"/>
      <c r="AE19" s="66"/>
      <c r="AF19" s="66"/>
      <c r="AG19" s="66"/>
      <c r="AH19" s="66"/>
      <c r="AI19" s="66"/>
    </row>
    <row r="20" spans="1:35" ht="15" customHeight="1" thickBot="1" x14ac:dyDescent="0.25">
      <c r="A20" s="59">
        <v>6</v>
      </c>
      <c r="B20" s="60" t="str">
        <f>IFERROR(VLOOKUP(C20,Rates!$B$2:$O$451,14,FALSE),"")</f>
        <v/>
      </c>
      <c r="C20" s="87" t="str">
        <f>JAN!$I$17</f>
        <v/>
      </c>
      <c r="D20" s="88" t="str">
        <f>JAN!$I$17</f>
        <v/>
      </c>
      <c r="E20" s="61" t="str">
        <f>JAN!$I$20</f>
        <v/>
      </c>
      <c r="G20" s="59">
        <v>43137</v>
      </c>
      <c r="H20" s="60" t="str">
        <f>IFERROR(VLOOKUP(I20,Rates!$B$2:$O$451,14,FALSE),"")</f>
        <v/>
      </c>
      <c r="I20" s="87" t="str">
        <f>FEB!$E$24</f>
        <v/>
      </c>
      <c r="J20" s="88" t="str">
        <f>FEB!$E$24</f>
        <v/>
      </c>
      <c r="K20" s="61" t="str">
        <f>FEB!$E$27</f>
        <v/>
      </c>
      <c r="M20" s="59">
        <v>43165</v>
      </c>
      <c r="N20" s="60" t="str">
        <f>IFERROR(VLOOKUP(O20,Rates!$B$2:$O$451,14,FALSE),"")</f>
        <v/>
      </c>
      <c r="O20" s="93" t="str">
        <f>MAR!$E$24</f>
        <v/>
      </c>
      <c r="P20" s="94" t="str">
        <f>MAR!$E$24</f>
        <v/>
      </c>
      <c r="Q20" s="61" t="str">
        <f>MAR!$E$27</f>
        <v/>
      </c>
      <c r="S20" s="6"/>
      <c r="T20" s="6" t="str">
        <f>JAN!$D$24</f>
        <v/>
      </c>
      <c r="U20" s="69" t="str">
        <f>JAN!$D$27</f>
        <v/>
      </c>
      <c r="V20" s="6" t="str">
        <f>FEB!$D$24</f>
        <v/>
      </c>
      <c r="W20" s="69" t="str">
        <f>FEB!$D$27</f>
        <v/>
      </c>
      <c r="X20" s="6" t="str">
        <f>MAR!$D$24</f>
        <v/>
      </c>
      <c r="Y20" s="69" t="str">
        <f>MAR!$D$27</f>
        <v/>
      </c>
      <c r="Z20" s="6"/>
      <c r="AA20" s="68"/>
      <c r="AB20" s="68"/>
      <c r="AC20" s="68"/>
      <c r="AD20" s="66"/>
      <c r="AE20" s="66"/>
      <c r="AF20" s="66"/>
      <c r="AG20" s="66"/>
      <c r="AH20" s="66"/>
      <c r="AI20" s="66"/>
    </row>
    <row r="21" spans="1:35" ht="15" customHeight="1" thickBot="1" x14ac:dyDescent="0.25">
      <c r="A21" s="59">
        <v>7</v>
      </c>
      <c r="B21" s="60" t="str">
        <f>IFERROR(VLOOKUP(C21,Rates!$B$2:$O$451,14,FALSE),"")</f>
        <v/>
      </c>
      <c r="C21" s="87" t="str">
        <f>JAN!$J$17</f>
        <v/>
      </c>
      <c r="D21" s="88" t="str">
        <f>JAN!$J$17</f>
        <v/>
      </c>
      <c r="E21" s="61" t="str">
        <f>JAN!$J$20</f>
        <v/>
      </c>
      <c r="G21" s="59">
        <v>43138</v>
      </c>
      <c r="H21" s="60" t="str">
        <f>IFERROR(VLOOKUP(I21,Rates!$B$2:$O$451,14,FALSE),"")</f>
        <v/>
      </c>
      <c r="I21" s="87" t="str">
        <f>FEB!$F$24</f>
        <v/>
      </c>
      <c r="J21" s="88" t="str">
        <f>FEB!$F$24</f>
        <v/>
      </c>
      <c r="K21" s="61" t="str">
        <f>FEB!$F$27</f>
        <v/>
      </c>
      <c r="M21" s="59">
        <v>43166</v>
      </c>
      <c r="N21" s="60" t="str">
        <f>IFERROR(VLOOKUP(O21,Rates!$B$2:$O$451,14,FALSE),"")</f>
        <v/>
      </c>
      <c r="O21" s="93" t="str">
        <f>MAR!$F$24</f>
        <v/>
      </c>
      <c r="P21" s="94" t="str">
        <f>MAR!$F$24</f>
        <v/>
      </c>
      <c r="Q21" s="61" t="str">
        <f>MAR!$F$27</f>
        <v/>
      </c>
      <c r="S21" s="6"/>
      <c r="T21" s="6" t="str">
        <f>JAN!$E$24</f>
        <v/>
      </c>
      <c r="U21" s="69" t="str">
        <f>JAN!$E$27</f>
        <v/>
      </c>
      <c r="V21" s="6" t="str">
        <f>FEB!$E$24</f>
        <v/>
      </c>
      <c r="W21" s="69" t="str">
        <f>FEB!$E$27</f>
        <v/>
      </c>
      <c r="X21" s="6" t="str">
        <f>MAR!$E$24</f>
        <v/>
      </c>
      <c r="Y21" s="69" t="str">
        <f>MAR!$E$27</f>
        <v/>
      </c>
      <c r="Z21" s="6"/>
      <c r="AA21" s="68"/>
      <c r="AB21" s="68"/>
      <c r="AC21" s="68"/>
      <c r="AD21" s="66"/>
      <c r="AE21" s="66"/>
      <c r="AF21" s="66"/>
      <c r="AG21" s="66"/>
      <c r="AH21" s="66"/>
      <c r="AI21" s="66"/>
    </row>
    <row r="22" spans="1:35" ht="15" customHeight="1" thickBot="1" x14ac:dyDescent="0.25">
      <c r="A22" s="59">
        <v>8</v>
      </c>
      <c r="B22" s="60" t="str">
        <f>IFERROR(VLOOKUP(C22,Rates!$B$2:$O$451,14,FALSE),"")</f>
        <v/>
      </c>
      <c r="C22" s="87" t="str">
        <f>JAN!$D$24</f>
        <v/>
      </c>
      <c r="D22" s="88" t="str">
        <f>JAN!$D$24</f>
        <v/>
      </c>
      <c r="E22" s="61" t="str">
        <f>JAN!$D$27</f>
        <v/>
      </c>
      <c r="G22" s="59">
        <v>43139</v>
      </c>
      <c r="H22" s="60" t="str">
        <f>IFERROR(VLOOKUP(I22,Rates!$B$2:$O$451,14,FALSE),"")</f>
        <v/>
      </c>
      <c r="I22" s="87" t="str">
        <f>FEB!$G$24</f>
        <v/>
      </c>
      <c r="J22" s="88" t="str">
        <f>FEB!$G$24</f>
        <v/>
      </c>
      <c r="K22" s="61" t="str">
        <f>FEB!$G$27</f>
        <v/>
      </c>
      <c r="M22" s="59">
        <v>43167</v>
      </c>
      <c r="N22" s="60" t="str">
        <f>IFERROR(VLOOKUP(O22,Rates!$B$2:$O$451,14,FALSE),"")</f>
        <v/>
      </c>
      <c r="O22" s="93" t="str">
        <f>MAR!$G$24</f>
        <v/>
      </c>
      <c r="P22" s="94" t="str">
        <f>MAR!$G$24</f>
        <v/>
      </c>
      <c r="Q22" s="61" t="str">
        <f>MAR!$G$27</f>
        <v/>
      </c>
      <c r="S22" s="6"/>
      <c r="T22" s="6" t="str">
        <f>JAN!$F$24</f>
        <v/>
      </c>
      <c r="U22" s="69" t="str">
        <f>JAN!$F$27</f>
        <v/>
      </c>
      <c r="V22" s="6" t="str">
        <f>FEB!$F$24</f>
        <v/>
      </c>
      <c r="W22" s="69" t="str">
        <f>FEB!$F$27</f>
        <v/>
      </c>
      <c r="X22" s="6" t="str">
        <f>MAR!$F$24</f>
        <v/>
      </c>
      <c r="Y22" s="69" t="str">
        <f>MAR!$F$27</f>
        <v/>
      </c>
      <c r="Z22" s="6"/>
      <c r="AA22" s="68"/>
      <c r="AB22" s="68"/>
      <c r="AC22" s="68"/>
      <c r="AD22" s="66"/>
      <c r="AE22" s="66"/>
      <c r="AF22" s="66"/>
      <c r="AG22" s="66"/>
      <c r="AH22" s="66"/>
      <c r="AI22" s="66"/>
    </row>
    <row r="23" spans="1:35" ht="15" customHeight="1" thickBot="1" x14ac:dyDescent="0.25">
      <c r="A23" s="59">
        <v>9</v>
      </c>
      <c r="B23" s="60" t="str">
        <f>IFERROR(VLOOKUP(C23,Rates!$B$2:$O$451,14,FALSE),"")</f>
        <v/>
      </c>
      <c r="C23" s="87" t="str">
        <f>JAN!$E$24</f>
        <v/>
      </c>
      <c r="D23" s="88" t="str">
        <f>JAN!$E$24</f>
        <v/>
      </c>
      <c r="E23" s="61" t="str">
        <f>JAN!$E$27</f>
        <v/>
      </c>
      <c r="G23" s="59">
        <v>43140</v>
      </c>
      <c r="H23" s="60" t="str">
        <f>IFERROR(VLOOKUP(I23,Rates!$B$2:$O$451,14,FALSE),"")</f>
        <v/>
      </c>
      <c r="I23" s="87" t="str">
        <f>FEB!$H$24</f>
        <v/>
      </c>
      <c r="J23" s="88" t="str">
        <f>FEB!$H$24</f>
        <v/>
      </c>
      <c r="K23" s="61" t="str">
        <f>FEB!$H$27</f>
        <v/>
      </c>
      <c r="M23" s="59">
        <v>43168</v>
      </c>
      <c r="N23" s="60" t="str">
        <f>IFERROR(VLOOKUP(O23,Rates!$B$2:$O$451,14,FALSE),"")</f>
        <v/>
      </c>
      <c r="O23" s="87" t="str">
        <f>MAR!$H$24</f>
        <v/>
      </c>
      <c r="P23" s="88" t="str">
        <f>MAR!$H$24</f>
        <v/>
      </c>
      <c r="Q23" s="61" t="str">
        <f>MAR!$H$27</f>
        <v/>
      </c>
      <c r="S23" s="6"/>
      <c r="T23" s="6" t="str">
        <f>JAN!$G$24</f>
        <v/>
      </c>
      <c r="U23" s="69" t="str">
        <f>JAN!$G$27</f>
        <v/>
      </c>
      <c r="V23" s="6" t="str">
        <f>FEB!$G$24</f>
        <v/>
      </c>
      <c r="W23" s="69" t="str">
        <f>FEB!$G$27</f>
        <v/>
      </c>
      <c r="X23" s="6" t="str">
        <f>MAR!$G$24</f>
        <v/>
      </c>
      <c r="Y23" s="69" t="str">
        <f>MAR!$G$27</f>
        <v/>
      </c>
      <c r="Z23" s="6"/>
      <c r="AA23" s="68"/>
      <c r="AB23" s="68"/>
      <c r="AC23" s="68"/>
      <c r="AD23" s="66"/>
      <c r="AE23" s="66"/>
      <c r="AF23" s="66"/>
      <c r="AG23" s="66"/>
      <c r="AH23" s="66"/>
      <c r="AI23" s="66"/>
    </row>
    <row r="24" spans="1:35" ht="15" customHeight="1" thickBot="1" x14ac:dyDescent="0.25">
      <c r="A24" s="59">
        <v>10</v>
      </c>
      <c r="B24" s="60" t="str">
        <f>IFERROR(VLOOKUP(C24,Rates!$B$2:$O$451,14,FALSE),"")</f>
        <v/>
      </c>
      <c r="C24" s="87" t="str">
        <f>JAN!$F$24</f>
        <v/>
      </c>
      <c r="D24" s="88" t="str">
        <f>JAN!$F$24</f>
        <v/>
      </c>
      <c r="E24" s="61" t="str">
        <f>JAN!$F$27</f>
        <v/>
      </c>
      <c r="G24" s="59">
        <v>43141</v>
      </c>
      <c r="H24" s="60" t="str">
        <f>IFERROR(VLOOKUP(I24,Rates!$B$2:$O$451,14,FALSE),"")</f>
        <v/>
      </c>
      <c r="I24" s="87" t="str">
        <f>FEB!$I$24</f>
        <v/>
      </c>
      <c r="J24" s="88" t="str">
        <f>FEB!$I$24</f>
        <v/>
      </c>
      <c r="K24" s="61" t="str">
        <f>FEB!$I$27</f>
        <v/>
      </c>
      <c r="M24" s="59">
        <v>43169</v>
      </c>
      <c r="N24" s="60" t="str">
        <f>IFERROR(VLOOKUP(O24,Rates!$B$2:$O$451,14,FALSE),"")</f>
        <v/>
      </c>
      <c r="O24" s="87" t="str">
        <f>MAR!$I$24</f>
        <v/>
      </c>
      <c r="P24" s="88" t="str">
        <f>MAR!$I$24</f>
        <v/>
      </c>
      <c r="Q24" s="61" t="str">
        <f>MAR!$I$27</f>
        <v/>
      </c>
      <c r="S24" s="6"/>
      <c r="T24" s="6" t="str">
        <f>JAN!$H$24</f>
        <v/>
      </c>
      <c r="U24" s="69" t="str">
        <f>JAN!$H$27</f>
        <v/>
      </c>
      <c r="V24" s="6" t="str">
        <f>FEB!$H$24</f>
        <v/>
      </c>
      <c r="W24" s="69" t="str">
        <f>FEB!$H$27</f>
        <v/>
      </c>
      <c r="X24" s="6" t="str">
        <f>MAR!$H$24</f>
        <v/>
      </c>
      <c r="Y24" s="69" t="str">
        <f>MAR!$H$27</f>
        <v/>
      </c>
      <c r="Z24" s="6"/>
      <c r="AA24" s="68"/>
      <c r="AB24" s="68"/>
      <c r="AC24" s="68"/>
      <c r="AD24" s="66"/>
      <c r="AE24" s="66"/>
      <c r="AF24" s="66"/>
      <c r="AG24" s="66"/>
      <c r="AH24" s="66"/>
      <c r="AI24" s="66"/>
    </row>
    <row r="25" spans="1:35" ht="15" customHeight="1" thickBot="1" x14ac:dyDescent="0.25">
      <c r="A25" s="59">
        <v>11</v>
      </c>
      <c r="B25" s="60" t="str">
        <f>IFERROR(VLOOKUP(C25,Rates!$B$2:$O$451,14,FALSE),"")</f>
        <v/>
      </c>
      <c r="C25" s="87" t="str">
        <f>JAN!$G$24</f>
        <v/>
      </c>
      <c r="D25" s="88" t="str">
        <f>JAN!$G$24</f>
        <v/>
      </c>
      <c r="E25" s="61" t="str">
        <f>JAN!$G$27</f>
        <v/>
      </c>
      <c r="G25" s="59">
        <v>43142</v>
      </c>
      <c r="H25" s="60" t="str">
        <f>IFERROR(VLOOKUP(I25,Rates!$B$2:$O$451,14,FALSE),"")</f>
        <v/>
      </c>
      <c r="I25" s="87" t="str">
        <f>FEB!$J$24</f>
        <v/>
      </c>
      <c r="J25" s="88" t="str">
        <f>FEB!$J$24</f>
        <v/>
      </c>
      <c r="K25" s="61" t="str">
        <f>FEB!$J$27</f>
        <v/>
      </c>
      <c r="M25" s="59">
        <v>43170</v>
      </c>
      <c r="N25" s="60" t="str">
        <f>IFERROR(VLOOKUP(O25,Rates!$B$2:$O$451,14,FALSE),"")</f>
        <v/>
      </c>
      <c r="O25" s="87" t="str">
        <f>MAR!$J$24</f>
        <v/>
      </c>
      <c r="P25" s="88" t="str">
        <f>MAR!$J$24</f>
        <v/>
      </c>
      <c r="Q25" s="61" t="str">
        <f>MAR!$J$27</f>
        <v/>
      </c>
      <c r="S25" s="6"/>
      <c r="T25" s="6" t="str">
        <f>JAN!$I$24</f>
        <v/>
      </c>
      <c r="U25" s="69" t="str">
        <f>JAN!$I$27</f>
        <v/>
      </c>
      <c r="V25" s="6" t="str">
        <f>FEB!$I$24</f>
        <v/>
      </c>
      <c r="W25" s="69" t="str">
        <f>FEB!$I$27</f>
        <v/>
      </c>
      <c r="X25" s="6" t="str">
        <f>MAR!$I$24</f>
        <v/>
      </c>
      <c r="Y25" s="69" t="str">
        <f>MAR!$I$27</f>
        <v/>
      </c>
      <c r="Z25" s="6"/>
      <c r="AA25" s="68"/>
      <c r="AB25" s="68"/>
      <c r="AC25" s="68"/>
      <c r="AD25" s="66"/>
      <c r="AE25" s="66"/>
      <c r="AF25" s="66"/>
      <c r="AG25" s="66"/>
      <c r="AH25" s="66"/>
      <c r="AI25" s="66"/>
    </row>
    <row r="26" spans="1:35" ht="15" customHeight="1" thickBot="1" x14ac:dyDescent="0.25">
      <c r="A26" s="59">
        <v>12</v>
      </c>
      <c r="B26" s="60" t="str">
        <f>IFERROR(VLOOKUP(C26,Rates!$B$2:$O$451,14,FALSE),"")</f>
        <v/>
      </c>
      <c r="C26" s="87" t="str">
        <f>JAN!$H$24</f>
        <v/>
      </c>
      <c r="D26" s="88" t="str">
        <f>JAN!$H$24</f>
        <v/>
      </c>
      <c r="E26" s="61" t="str">
        <f>JAN!$H$27</f>
        <v/>
      </c>
      <c r="G26" s="59">
        <v>43143</v>
      </c>
      <c r="H26" s="60" t="str">
        <f>IFERROR(VLOOKUP(I26,Rates!$B$2:$O$451,14,FALSE),"")</f>
        <v/>
      </c>
      <c r="I26" s="87" t="str">
        <f>FEB!$D$31</f>
        <v/>
      </c>
      <c r="J26" s="88" t="str">
        <f>FEB!$D$31</f>
        <v/>
      </c>
      <c r="K26" s="61" t="str">
        <f>FEB!$D$34</f>
        <v/>
      </c>
      <c r="M26" s="59">
        <v>43171</v>
      </c>
      <c r="N26" s="60" t="str">
        <f>IFERROR(VLOOKUP(O26,Rates!$B$2:$O$451,14,FALSE),"")</f>
        <v/>
      </c>
      <c r="O26" s="87" t="str">
        <f>MAR!$D$31</f>
        <v/>
      </c>
      <c r="P26" s="88" t="str">
        <f>MAR!$D$31</f>
        <v/>
      </c>
      <c r="Q26" s="61" t="str">
        <f>MAR!$D$34</f>
        <v/>
      </c>
      <c r="S26" s="6"/>
      <c r="T26" s="6" t="str">
        <f>JAN!$J$24</f>
        <v/>
      </c>
      <c r="U26" s="69" t="str">
        <f>JAN!$J$27</f>
        <v/>
      </c>
      <c r="V26" s="6" t="str">
        <f>FEB!$J$24</f>
        <v/>
      </c>
      <c r="W26" s="69" t="str">
        <f>FEB!$J$27</f>
        <v/>
      </c>
      <c r="X26" s="6" t="str">
        <f>MAR!$J$24</f>
        <v/>
      </c>
      <c r="Y26" s="69" t="str">
        <f>MAR!$J$27</f>
        <v/>
      </c>
      <c r="Z26" s="6"/>
      <c r="AA26" s="68"/>
      <c r="AB26" s="68"/>
      <c r="AC26" s="68"/>
      <c r="AD26" s="66"/>
      <c r="AE26" s="66"/>
      <c r="AF26" s="66"/>
      <c r="AG26" s="66"/>
      <c r="AH26" s="66"/>
      <c r="AI26" s="66"/>
    </row>
    <row r="27" spans="1:35" ht="15" customHeight="1" thickBot="1" x14ac:dyDescent="0.25">
      <c r="A27" s="59">
        <v>13</v>
      </c>
      <c r="B27" s="60" t="str">
        <f>IFERROR(VLOOKUP(C27,Rates!$B$2:$O$451,14,FALSE),"")</f>
        <v/>
      </c>
      <c r="C27" s="87" t="str">
        <f>JAN!$I$24</f>
        <v/>
      </c>
      <c r="D27" s="88" t="str">
        <f>JAN!$I$24</f>
        <v/>
      </c>
      <c r="E27" s="61" t="str">
        <f>JAN!$I$27</f>
        <v/>
      </c>
      <c r="G27" s="59">
        <v>43144</v>
      </c>
      <c r="H27" s="60" t="str">
        <f>IFERROR(VLOOKUP(I27,Rates!$B$2:$O$451,14,FALSE),"")</f>
        <v/>
      </c>
      <c r="I27" s="87" t="str">
        <f>FEB!$E$31</f>
        <v/>
      </c>
      <c r="J27" s="88" t="str">
        <f>FEB!$E$31</f>
        <v/>
      </c>
      <c r="K27" s="61" t="str">
        <f>FEB!$E$34</f>
        <v/>
      </c>
      <c r="M27" s="59">
        <v>43172</v>
      </c>
      <c r="N27" s="60" t="str">
        <f>IFERROR(VLOOKUP(O27,Rates!$B$2:$O$451,14,FALSE),"")</f>
        <v/>
      </c>
      <c r="O27" s="87" t="str">
        <f>MAR!$E$31</f>
        <v/>
      </c>
      <c r="P27" s="88" t="str">
        <f>MAR!$E$31</f>
        <v/>
      </c>
      <c r="Q27" s="61" t="str">
        <f>MAR!$E$34</f>
        <v/>
      </c>
      <c r="S27" s="6"/>
      <c r="T27" s="6" t="str">
        <f>JAN!$D$31</f>
        <v/>
      </c>
      <c r="U27" s="69" t="str">
        <f>JAN!$D$34</f>
        <v/>
      </c>
      <c r="V27" s="6" t="str">
        <f>FEB!$D$31</f>
        <v/>
      </c>
      <c r="W27" s="69" t="str">
        <f>FEB!$D$34</f>
        <v/>
      </c>
      <c r="X27" s="6" t="str">
        <f>MAR!$D$31</f>
        <v/>
      </c>
      <c r="Y27" s="69" t="str">
        <f>MAR!$D$34</f>
        <v/>
      </c>
      <c r="Z27" s="6"/>
      <c r="AA27" s="68"/>
      <c r="AB27" s="68"/>
      <c r="AC27" s="68"/>
      <c r="AD27" s="66"/>
      <c r="AE27" s="66"/>
      <c r="AF27" s="66"/>
      <c r="AG27" s="66"/>
      <c r="AH27" s="66"/>
      <c r="AI27" s="66"/>
    </row>
    <row r="28" spans="1:35" ht="15" customHeight="1" thickBot="1" x14ac:dyDescent="0.25">
      <c r="A28" s="59">
        <v>14</v>
      </c>
      <c r="B28" s="60" t="str">
        <f>IFERROR(VLOOKUP(C28,Rates!$B$2:$O$451,14,FALSE),"")</f>
        <v/>
      </c>
      <c r="C28" s="87" t="str">
        <f>JAN!$J$24</f>
        <v/>
      </c>
      <c r="D28" s="88" t="str">
        <f>JAN!$J$24</f>
        <v/>
      </c>
      <c r="E28" s="61" t="str">
        <f>JAN!$J$27</f>
        <v/>
      </c>
      <c r="G28" s="59">
        <v>43145</v>
      </c>
      <c r="H28" s="60" t="str">
        <f>IFERROR(VLOOKUP(I28,Rates!$B$2:$O$451,14,FALSE),"")</f>
        <v/>
      </c>
      <c r="I28" s="87" t="str">
        <f>FEB!$F$31</f>
        <v/>
      </c>
      <c r="J28" s="88" t="str">
        <f>FEB!$F$31</f>
        <v/>
      </c>
      <c r="K28" s="61" t="str">
        <f>FEB!$F$34</f>
        <v/>
      </c>
      <c r="M28" s="59">
        <v>43173</v>
      </c>
      <c r="N28" s="60" t="str">
        <f>IFERROR(VLOOKUP(O28,Rates!$B$2:$O$451,14,FALSE),"")</f>
        <v/>
      </c>
      <c r="O28" s="87" t="str">
        <f>MAR!$F$31</f>
        <v/>
      </c>
      <c r="P28" s="88" t="str">
        <f>MAR!$F$31</f>
        <v/>
      </c>
      <c r="Q28" s="61" t="str">
        <f>MAR!$F$34</f>
        <v/>
      </c>
      <c r="S28" s="6"/>
      <c r="T28" s="6" t="str">
        <f>JAN!$E$31</f>
        <v/>
      </c>
      <c r="U28" s="69" t="str">
        <f>JAN!$E$34</f>
        <v/>
      </c>
      <c r="V28" s="6" t="str">
        <f>FEB!$E$31</f>
        <v/>
      </c>
      <c r="W28" s="69" t="str">
        <f>FEB!$E$34</f>
        <v/>
      </c>
      <c r="X28" s="6" t="str">
        <f>MAR!$E$31</f>
        <v/>
      </c>
      <c r="Y28" s="69" t="str">
        <f>MAR!$E$34</f>
        <v/>
      </c>
      <c r="Z28" s="6"/>
      <c r="AA28" s="68"/>
      <c r="AB28" s="68"/>
      <c r="AC28" s="68"/>
      <c r="AD28" s="66"/>
      <c r="AE28" s="66"/>
      <c r="AF28" s="66"/>
      <c r="AG28" s="66"/>
      <c r="AH28" s="66"/>
      <c r="AI28" s="66"/>
    </row>
    <row r="29" spans="1:35" ht="15" customHeight="1" thickBot="1" x14ac:dyDescent="0.25">
      <c r="A29" s="59">
        <v>15</v>
      </c>
      <c r="B29" s="60" t="str">
        <f>IFERROR(VLOOKUP(C29,Rates!$B$2:$O$451,14,FALSE),"")</f>
        <v/>
      </c>
      <c r="C29" s="87" t="str">
        <f>JAN!$D$31</f>
        <v/>
      </c>
      <c r="D29" s="88" t="str">
        <f>JAN!$D$31</f>
        <v/>
      </c>
      <c r="E29" s="61" t="str">
        <f>JAN!$D$34</f>
        <v/>
      </c>
      <c r="G29" s="59">
        <v>43146</v>
      </c>
      <c r="H29" s="60" t="str">
        <f>IFERROR(VLOOKUP(I29,Rates!$B$2:$O$451,14,FALSE),"")</f>
        <v/>
      </c>
      <c r="I29" s="87" t="str">
        <f>FEB!$G$31</f>
        <v/>
      </c>
      <c r="J29" s="88" t="str">
        <f>FEB!$G$31</f>
        <v/>
      </c>
      <c r="K29" s="61" t="str">
        <f>FEB!$G$34</f>
        <v/>
      </c>
      <c r="M29" s="59">
        <v>43174</v>
      </c>
      <c r="N29" s="60" t="str">
        <f>IFERROR(VLOOKUP(O29,Rates!$B$2:$O$451,14,FALSE),"")</f>
        <v/>
      </c>
      <c r="O29" s="87" t="str">
        <f>MAR!$G$31</f>
        <v/>
      </c>
      <c r="P29" s="88" t="str">
        <f>MAR!$G$31</f>
        <v/>
      </c>
      <c r="Q29" s="61" t="str">
        <f>MAR!$G$34</f>
        <v/>
      </c>
      <c r="S29" s="6"/>
      <c r="T29" s="6" t="str">
        <f>JAN!$F$31</f>
        <v/>
      </c>
      <c r="U29" s="69" t="str">
        <f>JAN!$F$34</f>
        <v/>
      </c>
      <c r="V29" s="6" t="str">
        <f>FEB!$F$31</f>
        <v/>
      </c>
      <c r="W29" s="69" t="str">
        <f>FEB!$F$34</f>
        <v/>
      </c>
      <c r="X29" s="6" t="str">
        <f>MAR!$F$31</f>
        <v/>
      </c>
      <c r="Y29" s="69" t="str">
        <f>MAR!$F$34</f>
        <v/>
      </c>
      <c r="Z29" s="6"/>
      <c r="AA29" s="68"/>
      <c r="AB29" s="68"/>
      <c r="AC29" s="68"/>
      <c r="AD29" s="66"/>
      <c r="AE29" s="66"/>
      <c r="AF29" s="66"/>
      <c r="AG29" s="66"/>
      <c r="AH29" s="66"/>
      <c r="AI29" s="66"/>
    </row>
    <row r="30" spans="1:35" ht="15" customHeight="1" thickBot="1" x14ac:dyDescent="0.25">
      <c r="A30" s="59">
        <v>16</v>
      </c>
      <c r="B30" s="60" t="str">
        <f>IFERROR(VLOOKUP(C30,Rates!$B$2:$O$451,14,FALSE),"")</f>
        <v/>
      </c>
      <c r="C30" s="87" t="str">
        <f>JAN!$E$31</f>
        <v/>
      </c>
      <c r="D30" s="88" t="str">
        <f>JAN!$E$31</f>
        <v/>
      </c>
      <c r="E30" s="61" t="str">
        <f>JAN!$E$34</f>
        <v/>
      </c>
      <c r="G30" s="59">
        <v>43147</v>
      </c>
      <c r="H30" s="60" t="str">
        <f>IFERROR(VLOOKUP(I30,Rates!$B$2:$O$451,14,FALSE),"")</f>
        <v/>
      </c>
      <c r="I30" s="87" t="str">
        <f>FEB!$H$31</f>
        <v/>
      </c>
      <c r="J30" s="88" t="str">
        <f>FEB!$H$31</f>
        <v/>
      </c>
      <c r="K30" s="61" t="str">
        <f>FEB!$H$34</f>
        <v/>
      </c>
      <c r="M30" s="59">
        <v>43175</v>
      </c>
      <c r="N30" s="60" t="str">
        <f>IFERROR(VLOOKUP(O30,Rates!$B$2:$O$451,14,FALSE),"")</f>
        <v/>
      </c>
      <c r="O30" s="87" t="str">
        <f>MAR!$H$31</f>
        <v/>
      </c>
      <c r="P30" s="88" t="str">
        <f>MAR!$H$31</f>
        <v/>
      </c>
      <c r="Q30" s="61" t="str">
        <f>MAR!$H$34</f>
        <v/>
      </c>
      <c r="S30" s="6"/>
      <c r="T30" s="6" t="str">
        <f>JAN!$G$31</f>
        <v/>
      </c>
      <c r="U30" s="69" t="str">
        <f>JAN!$G$34</f>
        <v/>
      </c>
      <c r="V30" s="6" t="str">
        <f>FEB!$G$31</f>
        <v/>
      </c>
      <c r="W30" s="69" t="str">
        <f>FEB!$G$34</f>
        <v/>
      </c>
      <c r="X30" s="6" t="str">
        <f>MAR!$G$31</f>
        <v/>
      </c>
      <c r="Y30" s="69" t="str">
        <f>MAR!$G$34</f>
        <v/>
      </c>
      <c r="Z30" s="6"/>
      <c r="AA30" s="68"/>
      <c r="AB30" s="68"/>
      <c r="AC30" s="68"/>
      <c r="AD30" s="66"/>
      <c r="AE30" s="66"/>
      <c r="AF30" s="66"/>
      <c r="AG30" s="66"/>
      <c r="AH30" s="66"/>
      <c r="AI30" s="66"/>
    </row>
    <row r="31" spans="1:35" ht="15" customHeight="1" thickBot="1" x14ac:dyDescent="0.25">
      <c r="A31" s="59">
        <v>17</v>
      </c>
      <c r="B31" s="60" t="str">
        <f>IFERROR(VLOOKUP(C31,Rates!$B$2:$O$451,14,FALSE),"")</f>
        <v/>
      </c>
      <c r="C31" s="87" t="str">
        <f>JAN!$F$31</f>
        <v/>
      </c>
      <c r="D31" s="88" t="str">
        <f>JAN!$F$31</f>
        <v/>
      </c>
      <c r="E31" s="61" t="str">
        <f>JAN!$F$34</f>
        <v/>
      </c>
      <c r="G31" s="59">
        <v>43148</v>
      </c>
      <c r="H31" s="60" t="str">
        <f>IFERROR(VLOOKUP(I31,Rates!$B$2:$O$451,14,FALSE),"")</f>
        <v/>
      </c>
      <c r="I31" s="87" t="str">
        <f>FEB!$I$31</f>
        <v/>
      </c>
      <c r="J31" s="88" t="str">
        <f>FEB!$I$31</f>
        <v/>
      </c>
      <c r="K31" s="61" t="str">
        <f>FEB!$I$34</f>
        <v/>
      </c>
      <c r="M31" s="59">
        <v>43176</v>
      </c>
      <c r="N31" s="60" t="str">
        <f>IFERROR(VLOOKUP(O31,Rates!$B$2:$O$451,14,FALSE),"")</f>
        <v/>
      </c>
      <c r="O31" s="87" t="str">
        <f>MAR!$I$31</f>
        <v/>
      </c>
      <c r="P31" s="88" t="str">
        <f>MAR!$I$31</f>
        <v/>
      </c>
      <c r="Q31" s="61" t="str">
        <f>MAR!$I$34</f>
        <v/>
      </c>
      <c r="S31" s="6"/>
      <c r="T31" s="6" t="str">
        <f>JAN!$H$31</f>
        <v/>
      </c>
      <c r="U31" s="69" t="str">
        <f>JAN!$H$34</f>
        <v/>
      </c>
      <c r="V31" s="6" t="str">
        <f>FEB!$H$31</f>
        <v/>
      </c>
      <c r="W31" s="69" t="str">
        <f>FEB!$H$34</f>
        <v/>
      </c>
      <c r="X31" s="6" t="str">
        <f>MAR!$H$31</f>
        <v/>
      </c>
      <c r="Y31" s="69" t="str">
        <f>MAR!$H$34</f>
        <v/>
      </c>
      <c r="Z31" s="6"/>
      <c r="AA31" s="68"/>
      <c r="AB31" s="68"/>
      <c r="AC31" s="68"/>
      <c r="AD31" s="66"/>
      <c r="AE31" s="66"/>
      <c r="AF31" s="66"/>
      <c r="AG31" s="66"/>
      <c r="AH31" s="66"/>
      <c r="AI31" s="66"/>
    </row>
    <row r="32" spans="1:35" ht="15" customHeight="1" thickBot="1" x14ac:dyDescent="0.25">
      <c r="A32" s="59">
        <v>18</v>
      </c>
      <c r="B32" s="60" t="str">
        <f>IFERROR(VLOOKUP(C32,Rates!$B$2:$O$451,14,FALSE),"")</f>
        <v/>
      </c>
      <c r="C32" s="87" t="str">
        <f>JAN!$G$31</f>
        <v/>
      </c>
      <c r="D32" s="88" t="str">
        <f>JAN!$G$31</f>
        <v/>
      </c>
      <c r="E32" s="61" t="str">
        <f>JAN!$G$34</f>
        <v/>
      </c>
      <c r="G32" s="59">
        <v>43149</v>
      </c>
      <c r="H32" s="60" t="str">
        <f>IFERROR(VLOOKUP(I32,Rates!$B$2:$O$451,14,FALSE),"")</f>
        <v/>
      </c>
      <c r="I32" s="87" t="str">
        <f>FEB!$J$31</f>
        <v/>
      </c>
      <c r="J32" s="88" t="str">
        <f>FEB!$J$31</f>
        <v/>
      </c>
      <c r="K32" s="61" t="str">
        <f>FEB!$J$34</f>
        <v/>
      </c>
      <c r="M32" s="59">
        <v>43177</v>
      </c>
      <c r="N32" s="60" t="str">
        <f>IFERROR(VLOOKUP(O32,Rates!$B$2:$O$451,14,FALSE),"")</f>
        <v/>
      </c>
      <c r="O32" s="87" t="str">
        <f>MAR!$J$31</f>
        <v/>
      </c>
      <c r="P32" s="88" t="str">
        <f>MAR!$J$31</f>
        <v/>
      </c>
      <c r="Q32" s="61" t="str">
        <f>MAR!$J$34</f>
        <v/>
      </c>
      <c r="S32" s="6"/>
      <c r="T32" s="6" t="str">
        <f>JAN!$I$31</f>
        <v/>
      </c>
      <c r="U32" s="69" t="str">
        <f>JAN!$I$34</f>
        <v/>
      </c>
      <c r="V32" s="6" t="str">
        <f>FEB!$I$31</f>
        <v/>
      </c>
      <c r="W32" s="69" t="str">
        <f>FEB!$I$34</f>
        <v/>
      </c>
      <c r="X32" s="6" t="str">
        <f>MAR!$I$31</f>
        <v/>
      </c>
      <c r="Y32" s="69" t="str">
        <f>MAR!$I$34</f>
        <v/>
      </c>
      <c r="Z32" s="6"/>
      <c r="AA32" s="68"/>
      <c r="AB32" s="68"/>
      <c r="AC32" s="68"/>
      <c r="AD32" s="66"/>
      <c r="AE32" s="66"/>
      <c r="AF32" s="66"/>
      <c r="AG32" s="66"/>
      <c r="AH32" s="66"/>
      <c r="AI32" s="66"/>
    </row>
    <row r="33" spans="1:35" ht="15" customHeight="1" thickBot="1" x14ac:dyDescent="0.25">
      <c r="A33" s="59">
        <v>19</v>
      </c>
      <c r="B33" s="60" t="str">
        <f>IFERROR(VLOOKUP(C33,Rates!$B$2:$O$451,14,FALSE),"")</f>
        <v/>
      </c>
      <c r="C33" s="87" t="str">
        <f>JAN!$H$31</f>
        <v/>
      </c>
      <c r="D33" s="88" t="str">
        <f>JAN!$H$31</f>
        <v/>
      </c>
      <c r="E33" s="61" t="str">
        <f>JAN!$H$34</f>
        <v/>
      </c>
      <c r="G33" s="59">
        <v>43150</v>
      </c>
      <c r="H33" s="60" t="str">
        <f>IFERROR(VLOOKUP(I33,Rates!$B$2:$O$451,14,FALSE),"")</f>
        <v/>
      </c>
      <c r="I33" s="87" t="str">
        <f>FEB!$D$38</f>
        <v/>
      </c>
      <c r="J33" s="88" t="str">
        <f>FEB!$D$38</f>
        <v/>
      </c>
      <c r="K33" s="61" t="str">
        <f>FEB!$D$41</f>
        <v/>
      </c>
      <c r="M33" s="59">
        <v>43178</v>
      </c>
      <c r="N33" s="60" t="str">
        <f>IFERROR(VLOOKUP(O33,Rates!$B$2:$O$451,14,FALSE),"")</f>
        <v/>
      </c>
      <c r="O33" s="87" t="str">
        <f>MAR!$D$38</f>
        <v/>
      </c>
      <c r="P33" s="88" t="str">
        <f>MAR!$D$38</f>
        <v/>
      </c>
      <c r="Q33" s="61" t="str">
        <f>MAR!$D$41</f>
        <v/>
      </c>
      <c r="S33" s="6"/>
      <c r="T33" s="6" t="str">
        <f>JAN!$J$31</f>
        <v/>
      </c>
      <c r="U33" s="69" t="str">
        <f>JAN!$J$34</f>
        <v/>
      </c>
      <c r="V33" s="6" t="str">
        <f>FEB!$J$31</f>
        <v/>
      </c>
      <c r="W33" s="69" t="str">
        <f>FEB!$J$34</f>
        <v/>
      </c>
      <c r="X33" s="6" t="str">
        <f>MAR!$J$31</f>
        <v/>
      </c>
      <c r="Y33" s="69" t="str">
        <f>MAR!$J$34</f>
        <v/>
      </c>
      <c r="Z33" s="6"/>
      <c r="AA33" s="68"/>
      <c r="AB33" s="68"/>
      <c r="AC33" s="68"/>
      <c r="AD33" s="66"/>
      <c r="AE33" s="66"/>
      <c r="AF33" s="66"/>
      <c r="AG33" s="66"/>
      <c r="AH33" s="66"/>
      <c r="AI33" s="66"/>
    </row>
    <row r="34" spans="1:35" ht="15" customHeight="1" thickBot="1" x14ac:dyDescent="0.25">
      <c r="A34" s="59">
        <v>20</v>
      </c>
      <c r="B34" s="60" t="str">
        <f>IFERROR(VLOOKUP(C34,Rates!$B$2:$O$451,14,FALSE),"")</f>
        <v/>
      </c>
      <c r="C34" s="87" t="str">
        <f>JAN!$I$31</f>
        <v/>
      </c>
      <c r="D34" s="88" t="str">
        <f>JAN!$I$31</f>
        <v/>
      </c>
      <c r="E34" s="61" t="str">
        <f>JAN!$I$34</f>
        <v/>
      </c>
      <c r="G34" s="59">
        <v>43151</v>
      </c>
      <c r="H34" s="60" t="str">
        <f>IFERROR(VLOOKUP(I34,Rates!$B$2:$O$451,14,FALSE),"")</f>
        <v/>
      </c>
      <c r="I34" s="87" t="str">
        <f>FEB!$E$38</f>
        <v/>
      </c>
      <c r="J34" s="88" t="str">
        <f>FEB!$E$38</f>
        <v/>
      </c>
      <c r="K34" s="61" t="str">
        <f>FEB!$E$41</f>
        <v/>
      </c>
      <c r="M34" s="59">
        <v>43179</v>
      </c>
      <c r="N34" s="60" t="str">
        <f>IFERROR(VLOOKUP(O34,Rates!$B$2:$O$451,14,FALSE),"")</f>
        <v/>
      </c>
      <c r="O34" s="87" t="str">
        <f>MAR!$E$38</f>
        <v/>
      </c>
      <c r="P34" s="88" t="str">
        <f>MAR!$E$38</f>
        <v/>
      </c>
      <c r="Q34" s="61" t="str">
        <f>MAR!$E$41</f>
        <v/>
      </c>
      <c r="S34" s="6"/>
      <c r="T34" s="6" t="str">
        <f>JAN!$D$38</f>
        <v/>
      </c>
      <c r="U34" s="69" t="str">
        <f>JAN!$D$41</f>
        <v/>
      </c>
      <c r="V34" s="6" t="str">
        <f>FEB!$D$38</f>
        <v/>
      </c>
      <c r="W34" s="69" t="str">
        <f>FEB!$D$41</f>
        <v/>
      </c>
      <c r="X34" s="6" t="str">
        <f>MAR!$D$38</f>
        <v/>
      </c>
      <c r="Y34" s="69" t="str">
        <f>MAR!$D$41</f>
        <v/>
      </c>
      <c r="Z34" s="6"/>
      <c r="AA34" s="68"/>
      <c r="AB34" s="68"/>
      <c r="AC34" s="68"/>
      <c r="AD34" s="66"/>
      <c r="AE34" s="66"/>
      <c r="AF34" s="66"/>
      <c r="AG34" s="66"/>
      <c r="AH34" s="66"/>
      <c r="AI34" s="66"/>
    </row>
    <row r="35" spans="1:35" ht="15" customHeight="1" thickBot="1" x14ac:dyDescent="0.25">
      <c r="A35" s="59">
        <v>21</v>
      </c>
      <c r="B35" s="60" t="str">
        <f>IFERROR(VLOOKUP(C35,Rates!$B$2:$O$451,14,FALSE),"")</f>
        <v/>
      </c>
      <c r="C35" s="87" t="str">
        <f>JAN!$J$31</f>
        <v/>
      </c>
      <c r="D35" s="88" t="str">
        <f>JAN!$J$31</f>
        <v/>
      </c>
      <c r="E35" s="61" t="str">
        <f>JAN!$J$34</f>
        <v/>
      </c>
      <c r="G35" s="59">
        <v>43152</v>
      </c>
      <c r="H35" s="60" t="str">
        <f>IFERROR(VLOOKUP(I35,Rates!$B$2:$O$451,14,FALSE),"")</f>
        <v/>
      </c>
      <c r="I35" s="87" t="str">
        <f>FEB!$F$38</f>
        <v/>
      </c>
      <c r="J35" s="88" t="str">
        <f>FEB!$F$38</f>
        <v/>
      </c>
      <c r="K35" s="61" t="str">
        <f>FEB!$F$41</f>
        <v/>
      </c>
      <c r="M35" s="59">
        <v>43180</v>
      </c>
      <c r="N35" s="60" t="str">
        <f>IFERROR(VLOOKUP(O35,Rates!$B$2:$O$451,14,FALSE),"")</f>
        <v/>
      </c>
      <c r="O35" s="87" t="str">
        <f>MAR!$F$38</f>
        <v/>
      </c>
      <c r="P35" s="88" t="str">
        <f>MAR!$F$38</f>
        <v/>
      </c>
      <c r="Q35" s="61" t="str">
        <f>MAR!$F$41</f>
        <v/>
      </c>
      <c r="S35" s="6"/>
      <c r="T35" s="6" t="str">
        <f>JAN!$E$38</f>
        <v/>
      </c>
      <c r="U35" s="69" t="str">
        <f>JAN!$E$41</f>
        <v/>
      </c>
      <c r="V35" s="6" t="str">
        <f>FEB!$E$38</f>
        <v/>
      </c>
      <c r="W35" s="69" t="str">
        <f>FEB!$E$41</f>
        <v/>
      </c>
      <c r="X35" s="6" t="str">
        <f>MAR!$E$38</f>
        <v/>
      </c>
      <c r="Y35" s="69" t="str">
        <f>MAR!$E$41</f>
        <v/>
      </c>
      <c r="Z35" s="6"/>
      <c r="AA35" s="68"/>
      <c r="AB35" s="68"/>
      <c r="AC35" s="68"/>
      <c r="AD35" s="66"/>
      <c r="AE35" s="66"/>
      <c r="AF35" s="66"/>
      <c r="AG35" s="66"/>
      <c r="AH35" s="66"/>
      <c r="AI35" s="66"/>
    </row>
    <row r="36" spans="1:35" ht="15" customHeight="1" thickBot="1" x14ac:dyDescent="0.25">
      <c r="A36" s="59">
        <v>22</v>
      </c>
      <c r="B36" s="60" t="str">
        <f>IFERROR(VLOOKUP(C36,Rates!$B$2:$O$451,14,FALSE),"")</f>
        <v/>
      </c>
      <c r="C36" s="87" t="str">
        <f>JAN!$D$38</f>
        <v/>
      </c>
      <c r="D36" s="88" t="str">
        <f>JAN!$D$38</f>
        <v/>
      </c>
      <c r="E36" s="61" t="str">
        <f>JAN!$D$41</f>
        <v/>
      </c>
      <c r="G36" s="59">
        <v>43153</v>
      </c>
      <c r="H36" s="60" t="str">
        <f>IFERROR(VLOOKUP(I36,Rates!$B$2:$O$451,14,FALSE),"")</f>
        <v/>
      </c>
      <c r="I36" s="87" t="str">
        <f>FEB!$G$38</f>
        <v/>
      </c>
      <c r="J36" s="88" t="str">
        <f>FEB!$G$38</f>
        <v/>
      </c>
      <c r="K36" s="61" t="str">
        <f>FEB!$G$41</f>
        <v/>
      </c>
      <c r="M36" s="59">
        <v>43181</v>
      </c>
      <c r="N36" s="60" t="str">
        <f>IFERROR(VLOOKUP(O36,Rates!$B$2:$O$451,14,FALSE),"")</f>
        <v/>
      </c>
      <c r="O36" s="87" t="str">
        <f>MAR!$G$38</f>
        <v/>
      </c>
      <c r="P36" s="88" t="str">
        <f>MAR!$G$38</f>
        <v/>
      </c>
      <c r="Q36" s="61" t="str">
        <f>MAR!$G$41</f>
        <v/>
      </c>
      <c r="S36" s="6"/>
      <c r="T36" s="6" t="str">
        <f>JAN!$F$38</f>
        <v/>
      </c>
      <c r="U36" s="69" t="str">
        <f>JAN!$F$41</f>
        <v/>
      </c>
      <c r="V36" s="6" t="str">
        <f>FEB!$F$38</f>
        <v/>
      </c>
      <c r="W36" s="69" t="str">
        <f>FEB!$F$41</f>
        <v/>
      </c>
      <c r="X36" s="6" t="str">
        <f>MAR!$F$38</f>
        <v/>
      </c>
      <c r="Y36" s="69" t="str">
        <f>MAR!$F$41</f>
        <v/>
      </c>
      <c r="Z36" s="6"/>
      <c r="AA36" s="68"/>
      <c r="AB36" s="68"/>
      <c r="AC36" s="68"/>
      <c r="AD36" s="66"/>
      <c r="AE36" s="66"/>
      <c r="AF36" s="66"/>
      <c r="AG36" s="66"/>
      <c r="AH36" s="66"/>
      <c r="AI36" s="66"/>
    </row>
    <row r="37" spans="1:35" ht="15" customHeight="1" thickBot="1" x14ac:dyDescent="0.25">
      <c r="A37" s="59">
        <v>23</v>
      </c>
      <c r="B37" s="60" t="str">
        <f>IFERROR(VLOOKUP(C37,Rates!$B$2:$O$451,14,FALSE),"")</f>
        <v/>
      </c>
      <c r="C37" s="87" t="str">
        <f>JAN!$E$38</f>
        <v/>
      </c>
      <c r="D37" s="88" t="str">
        <f>JAN!$E$38</f>
        <v/>
      </c>
      <c r="E37" s="61" t="str">
        <f>JAN!$E$41</f>
        <v/>
      </c>
      <c r="G37" s="59">
        <v>43154</v>
      </c>
      <c r="H37" s="60" t="str">
        <f>IFERROR(VLOOKUP(I37,Rates!$B$2:$O$451,14,FALSE),"")</f>
        <v/>
      </c>
      <c r="I37" s="87" t="str">
        <f>FEB!$H$38</f>
        <v/>
      </c>
      <c r="J37" s="88" t="str">
        <f>FEB!$H$38</f>
        <v/>
      </c>
      <c r="K37" s="61" t="str">
        <f>FEB!$H$41</f>
        <v/>
      </c>
      <c r="M37" s="59">
        <v>43182</v>
      </c>
      <c r="N37" s="60" t="str">
        <f>IFERROR(VLOOKUP(O37,Rates!$B$2:$O$451,14,FALSE),"")</f>
        <v/>
      </c>
      <c r="O37" s="87" t="str">
        <f>MAR!$H$38</f>
        <v/>
      </c>
      <c r="P37" s="88" t="str">
        <f>MAR!$H$38</f>
        <v/>
      </c>
      <c r="Q37" s="61" t="str">
        <f>MAR!$H$41</f>
        <v/>
      </c>
      <c r="S37" s="6"/>
      <c r="T37" s="6" t="str">
        <f>JAN!$G$38</f>
        <v/>
      </c>
      <c r="U37" s="69" t="str">
        <f>JAN!$G$41</f>
        <v/>
      </c>
      <c r="V37" s="6" t="str">
        <f>FEB!$G$38</f>
        <v/>
      </c>
      <c r="W37" s="69" t="str">
        <f>FEB!$G$41</f>
        <v/>
      </c>
      <c r="X37" s="6" t="str">
        <f>MAR!$G$38</f>
        <v/>
      </c>
      <c r="Y37" s="69" t="str">
        <f>MAR!$G$41</f>
        <v/>
      </c>
      <c r="Z37" s="6"/>
      <c r="AA37" s="68"/>
      <c r="AB37" s="68"/>
      <c r="AC37" s="68"/>
      <c r="AD37" s="66"/>
      <c r="AE37" s="66"/>
      <c r="AF37" s="66"/>
      <c r="AG37" s="66"/>
      <c r="AH37" s="66"/>
      <c r="AI37" s="66"/>
    </row>
    <row r="38" spans="1:35" ht="15" customHeight="1" thickBot="1" x14ac:dyDescent="0.25">
      <c r="A38" s="59">
        <v>24</v>
      </c>
      <c r="B38" s="60" t="str">
        <f>IFERROR(VLOOKUP(C38,Rates!$B$2:$O$451,14,FALSE),"")</f>
        <v/>
      </c>
      <c r="C38" s="87" t="str">
        <f>JAN!$F$38</f>
        <v/>
      </c>
      <c r="D38" s="88" t="str">
        <f>JAN!$F$38</f>
        <v/>
      </c>
      <c r="E38" s="61" t="str">
        <f>JAN!$F$41</f>
        <v/>
      </c>
      <c r="G38" s="59">
        <v>43155</v>
      </c>
      <c r="H38" s="60" t="str">
        <f>IFERROR(VLOOKUP(I38,Rates!$B$2:$O$451,14,FALSE),"")</f>
        <v/>
      </c>
      <c r="I38" s="87" t="str">
        <f>FEB!$I$38</f>
        <v/>
      </c>
      <c r="J38" s="88" t="str">
        <f>FEB!$I$38</f>
        <v/>
      </c>
      <c r="K38" s="61" t="str">
        <f>FEB!$I$41</f>
        <v/>
      </c>
      <c r="M38" s="59">
        <v>43183</v>
      </c>
      <c r="N38" s="60" t="str">
        <f>IFERROR(VLOOKUP(O38,Rates!$B$2:$O$451,14,FALSE),"")</f>
        <v/>
      </c>
      <c r="O38" s="87" t="str">
        <f>MAR!$I$38</f>
        <v/>
      </c>
      <c r="P38" s="88" t="str">
        <f>MAR!$I$38</f>
        <v/>
      </c>
      <c r="Q38" s="61" t="str">
        <f>MAR!$I$41</f>
        <v/>
      </c>
      <c r="S38" s="6"/>
      <c r="T38" s="6" t="str">
        <f>JAN!$H$38</f>
        <v/>
      </c>
      <c r="U38" s="69" t="str">
        <f>JAN!$H$41</f>
        <v/>
      </c>
      <c r="V38" s="6" t="str">
        <f>FEB!$H$38</f>
        <v/>
      </c>
      <c r="W38" s="69" t="str">
        <f>FEB!$H$41</f>
        <v/>
      </c>
      <c r="X38" s="6" t="str">
        <f>MAR!$H$38</f>
        <v/>
      </c>
      <c r="Y38" s="69" t="str">
        <f>MAR!$H$41</f>
        <v/>
      </c>
      <c r="Z38" s="6"/>
      <c r="AA38" s="68"/>
      <c r="AB38" s="68"/>
      <c r="AC38" s="68"/>
      <c r="AD38" s="66"/>
      <c r="AE38" s="66"/>
      <c r="AF38" s="66"/>
      <c r="AG38" s="66"/>
      <c r="AH38" s="66"/>
      <c r="AI38" s="66"/>
    </row>
    <row r="39" spans="1:35" ht="15" customHeight="1" thickBot="1" x14ac:dyDescent="0.25">
      <c r="A39" s="59">
        <v>25</v>
      </c>
      <c r="B39" s="60" t="str">
        <f>IFERROR(VLOOKUP(C39,Rates!$B$2:$O$451,14,FALSE),"")</f>
        <v/>
      </c>
      <c r="C39" s="87" t="str">
        <f>JAN!$G$38</f>
        <v/>
      </c>
      <c r="D39" s="88" t="str">
        <f>JAN!$G$38</f>
        <v/>
      </c>
      <c r="E39" s="61" t="str">
        <f>JAN!$G$41</f>
        <v/>
      </c>
      <c r="G39" s="59">
        <v>43156</v>
      </c>
      <c r="H39" s="60" t="str">
        <f>IFERROR(VLOOKUP(I39,Rates!$B$2:$O$451,14,FALSE),"")</f>
        <v/>
      </c>
      <c r="I39" s="87" t="str">
        <f>FEB!$J$38</f>
        <v/>
      </c>
      <c r="J39" s="88" t="str">
        <f>FEB!$J$38</f>
        <v/>
      </c>
      <c r="K39" s="61" t="str">
        <f>FEB!$J$41</f>
        <v/>
      </c>
      <c r="M39" s="59">
        <v>43184</v>
      </c>
      <c r="N39" s="60" t="str">
        <f>IFERROR(VLOOKUP(O39,Rates!$B$2:$O$451,14,FALSE),"")</f>
        <v/>
      </c>
      <c r="O39" s="87" t="str">
        <f>MAR!$J$38</f>
        <v/>
      </c>
      <c r="P39" s="88" t="str">
        <f>MAR!$J$38</f>
        <v/>
      </c>
      <c r="Q39" s="61" t="str">
        <f>MAR!$J$41</f>
        <v/>
      </c>
      <c r="S39" s="6"/>
      <c r="T39" s="6" t="str">
        <f>JAN!$I$38</f>
        <v/>
      </c>
      <c r="U39" s="69" t="str">
        <f>JAN!$I$41</f>
        <v/>
      </c>
      <c r="V39" s="6" t="str">
        <f>FEB!$I$38</f>
        <v/>
      </c>
      <c r="W39" s="69" t="str">
        <f>FEB!$I$41</f>
        <v/>
      </c>
      <c r="X39" s="6" t="str">
        <f>MAR!$I$38</f>
        <v/>
      </c>
      <c r="Y39" s="69" t="str">
        <f>MAR!$I$41</f>
        <v/>
      </c>
      <c r="Z39" s="6"/>
      <c r="AA39" s="68"/>
      <c r="AB39" s="68"/>
      <c r="AC39" s="68"/>
      <c r="AD39" s="66"/>
      <c r="AE39" s="66"/>
      <c r="AF39" s="66"/>
      <c r="AG39" s="66"/>
      <c r="AH39" s="66"/>
      <c r="AI39" s="66"/>
    </row>
    <row r="40" spans="1:35" ht="15" customHeight="1" thickBot="1" x14ac:dyDescent="0.25">
      <c r="A40" s="59">
        <v>26</v>
      </c>
      <c r="B40" s="60" t="str">
        <f>IFERROR(VLOOKUP(C40,Rates!$B$2:$O$451,14,FALSE),"")</f>
        <v/>
      </c>
      <c r="C40" s="87" t="str">
        <f>JAN!$H$38</f>
        <v/>
      </c>
      <c r="D40" s="88" t="str">
        <f>JAN!$H$38</f>
        <v/>
      </c>
      <c r="E40" s="61" t="str">
        <f>JAN!$H$41</f>
        <v/>
      </c>
      <c r="G40" s="59">
        <v>43157</v>
      </c>
      <c r="H40" s="60" t="str">
        <f>IFERROR(VLOOKUP(I40,Rates!$B$2:$O$451,14,FALSE),"")</f>
        <v/>
      </c>
      <c r="I40" s="87" t="str">
        <f>FEB!$D$45</f>
        <v/>
      </c>
      <c r="J40" s="88" t="str">
        <f>FEB!$D$45</f>
        <v/>
      </c>
      <c r="K40" s="61" t="str">
        <f>FEB!$D$48</f>
        <v/>
      </c>
      <c r="M40" s="59">
        <v>43185</v>
      </c>
      <c r="N40" s="60" t="str">
        <f>IFERROR(VLOOKUP(O40,Rates!$B$2:$O$451,14,FALSE),"")</f>
        <v/>
      </c>
      <c r="O40" s="87" t="str">
        <f>MAR!$D$45</f>
        <v/>
      </c>
      <c r="P40" s="88" t="str">
        <f>MAR!$D$45</f>
        <v/>
      </c>
      <c r="Q40" s="61" t="str">
        <f>MAR!$D$48</f>
        <v/>
      </c>
      <c r="S40" s="6"/>
      <c r="T40" s="6" t="str">
        <f>JAN!$J$38</f>
        <v/>
      </c>
      <c r="U40" s="69" t="str">
        <f>JAN!$J$41</f>
        <v/>
      </c>
      <c r="V40" s="6" t="str">
        <f>FEB!$J$38</f>
        <v/>
      </c>
      <c r="W40" s="69" t="str">
        <f>FEB!$J$41</f>
        <v/>
      </c>
      <c r="X40" s="6" t="str">
        <f>MAR!$J$38</f>
        <v/>
      </c>
      <c r="Y40" s="69" t="str">
        <f>MAR!$J$41</f>
        <v/>
      </c>
      <c r="Z40" s="6"/>
      <c r="AA40" s="68"/>
      <c r="AB40" s="68"/>
      <c r="AC40" s="68"/>
      <c r="AD40" s="66"/>
      <c r="AE40" s="66"/>
      <c r="AF40" s="66"/>
      <c r="AG40" s="66"/>
      <c r="AH40" s="66"/>
      <c r="AI40" s="66"/>
    </row>
    <row r="41" spans="1:35" ht="15" customHeight="1" thickBot="1" x14ac:dyDescent="0.25">
      <c r="A41" s="59">
        <v>27</v>
      </c>
      <c r="B41" s="60" t="str">
        <f>IFERROR(VLOOKUP(C41,Rates!$B$2:$O$451,14,FALSE),"")</f>
        <v/>
      </c>
      <c r="C41" s="87" t="str">
        <f>JAN!$I$38</f>
        <v/>
      </c>
      <c r="D41" s="88" t="str">
        <f>JAN!$I$38</f>
        <v/>
      </c>
      <c r="E41" s="61" t="str">
        <f>JAN!$I$41</f>
        <v/>
      </c>
      <c r="G41" s="59">
        <v>43158</v>
      </c>
      <c r="H41" s="60" t="str">
        <f>IFERROR(VLOOKUP(I41,Rates!$B$2:$O$451,14,FALSE),"")</f>
        <v/>
      </c>
      <c r="I41" s="87" t="str">
        <f>FEB!$E$45</f>
        <v/>
      </c>
      <c r="J41" s="88" t="str">
        <f>FEB!$E$45</f>
        <v/>
      </c>
      <c r="K41" s="61" t="str">
        <f>FEB!$E$48</f>
        <v/>
      </c>
      <c r="M41" s="59">
        <v>43186</v>
      </c>
      <c r="N41" s="60" t="str">
        <f>IFERROR(VLOOKUP(O41,Rates!$B$2:$O$451,14,FALSE),"")</f>
        <v/>
      </c>
      <c r="O41" s="87" t="str">
        <f>MAR!$E$45</f>
        <v/>
      </c>
      <c r="P41" s="88" t="str">
        <f>MAR!$E$45</f>
        <v/>
      </c>
      <c r="Q41" s="61" t="str">
        <f>MAR!$E$48</f>
        <v/>
      </c>
      <c r="S41" s="6"/>
      <c r="T41" s="6" t="str">
        <f>JAN!$D$45</f>
        <v/>
      </c>
      <c r="U41" s="69" t="str">
        <f>JAN!$D$48</f>
        <v/>
      </c>
      <c r="V41" s="6" t="str">
        <f>FEB!$D$45</f>
        <v/>
      </c>
      <c r="W41" s="69" t="str">
        <f>FEB!$D$48</f>
        <v/>
      </c>
      <c r="X41" s="6" t="str">
        <f>MAR!$D$45</f>
        <v/>
      </c>
      <c r="Y41" s="69" t="str">
        <f>MAR!$D$48</f>
        <v/>
      </c>
      <c r="Z41" s="6"/>
      <c r="AA41" s="68"/>
      <c r="AB41" s="68"/>
      <c r="AC41" s="68"/>
      <c r="AD41" s="66"/>
      <c r="AE41" s="66"/>
      <c r="AF41" s="66"/>
      <c r="AG41" s="66"/>
      <c r="AH41" s="66"/>
      <c r="AI41" s="66"/>
    </row>
    <row r="42" spans="1:35" ht="15" customHeight="1" thickBot="1" x14ac:dyDescent="0.25">
      <c r="A42" s="59">
        <v>28</v>
      </c>
      <c r="B42" s="60" t="str">
        <f>IFERROR(VLOOKUP(C42,Rates!$B$2:$O$451,14,FALSE),"")</f>
        <v/>
      </c>
      <c r="C42" s="87" t="str">
        <f>JAN!$J$38</f>
        <v/>
      </c>
      <c r="D42" s="88" t="str">
        <f>JAN!$J$38</f>
        <v/>
      </c>
      <c r="E42" s="61" t="str">
        <f>JAN!$J$41</f>
        <v/>
      </c>
      <c r="G42" s="59">
        <v>43159</v>
      </c>
      <c r="H42" s="60" t="str">
        <f>IFERROR(VLOOKUP(I42,Rates!$B$2:$O$451,14,FALSE),"")</f>
        <v/>
      </c>
      <c r="I42" s="87" t="str">
        <f>FEB!$F$45</f>
        <v/>
      </c>
      <c r="J42" s="88" t="str">
        <f>FEB!$F$45</f>
        <v/>
      </c>
      <c r="K42" s="62" t="str">
        <f>FEB!$F$48</f>
        <v/>
      </c>
      <c r="M42" s="59">
        <v>43187</v>
      </c>
      <c r="N42" s="60" t="str">
        <f>IFERROR(VLOOKUP(O42,Rates!$B$2:$O$451,14,FALSE),"")</f>
        <v/>
      </c>
      <c r="O42" s="87" t="str">
        <f>MAR!$F$45</f>
        <v/>
      </c>
      <c r="P42" s="88" t="str">
        <f>MAR!$F$45</f>
        <v/>
      </c>
      <c r="Q42" s="61" t="str">
        <f>MAR!$F$48</f>
        <v/>
      </c>
      <c r="S42" s="6"/>
      <c r="T42" s="6" t="str">
        <f>JAN!$E$45</f>
        <v/>
      </c>
      <c r="U42" s="69" t="str">
        <f>JAN!$E$48</f>
        <v/>
      </c>
      <c r="V42" s="6" t="str">
        <f>FEB!$E$45</f>
        <v/>
      </c>
      <c r="W42" s="69" t="str">
        <f>FEB!$E$48</f>
        <v/>
      </c>
      <c r="X42" s="6" t="str">
        <f>MAR!$E$45</f>
        <v/>
      </c>
      <c r="Y42" s="69" t="str">
        <f>MAR!$E$48</f>
        <v/>
      </c>
      <c r="Z42" s="6"/>
      <c r="AA42" s="68"/>
      <c r="AB42" s="68"/>
      <c r="AC42" s="68"/>
      <c r="AD42" s="66"/>
      <c r="AE42" s="66"/>
      <c r="AF42" s="66"/>
      <c r="AG42" s="66"/>
      <c r="AH42" s="66"/>
      <c r="AI42" s="66"/>
    </row>
    <row r="43" spans="1:35" ht="15" customHeight="1" thickBot="1" x14ac:dyDescent="0.25">
      <c r="A43" s="59">
        <v>29</v>
      </c>
      <c r="B43" s="60" t="str">
        <f>IFERROR(VLOOKUP(C43,Rates!$B$2:$O$451,14,FALSE),"")</f>
        <v/>
      </c>
      <c r="C43" s="87" t="str">
        <f>JAN!$D$45</f>
        <v/>
      </c>
      <c r="D43" s="88" t="str">
        <f>JAN!$D$45</f>
        <v/>
      </c>
      <c r="E43" s="63" t="str">
        <f>JAN!$D$48</f>
        <v/>
      </c>
      <c r="G43" s="95" t="s">
        <v>817</v>
      </c>
      <c r="H43" s="96"/>
      <c r="I43" s="96"/>
      <c r="J43" s="97">
        <f>FEB!J2</f>
        <v>0</v>
      </c>
      <c r="K43" s="98"/>
      <c r="M43" s="59">
        <v>43188</v>
      </c>
      <c r="N43" s="60" t="str">
        <f>IFERROR(VLOOKUP(O43,Rates!$B$2:$O$451,14,FALSE),"")</f>
        <v/>
      </c>
      <c r="O43" s="87" t="str">
        <f>MAR!$G$45</f>
        <v/>
      </c>
      <c r="P43" s="88" t="str">
        <f>MAR!$G$45</f>
        <v/>
      </c>
      <c r="Q43" s="61" t="str">
        <f>MAR!$G$48</f>
        <v/>
      </c>
      <c r="S43" s="6"/>
      <c r="T43" s="6" t="str">
        <f>JAN!$F$45</f>
        <v/>
      </c>
      <c r="U43" s="69" t="str">
        <f>JAN!$F$48</f>
        <v/>
      </c>
      <c r="V43" s="6" t="str">
        <f>FEB!$F$45</f>
        <v/>
      </c>
      <c r="W43" s="69" t="str">
        <f>FEB!$F$48</f>
        <v/>
      </c>
      <c r="X43" s="6" t="str">
        <f>MAR!$F$45</f>
        <v/>
      </c>
      <c r="Y43" s="69" t="str">
        <f>MAR!$F$48</f>
        <v/>
      </c>
      <c r="Z43" s="6"/>
      <c r="AA43" s="68"/>
      <c r="AB43" s="68"/>
      <c r="AC43" s="68"/>
      <c r="AD43" s="66"/>
      <c r="AE43" s="66"/>
      <c r="AF43" s="66"/>
      <c r="AG43" s="66"/>
      <c r="AH43" s="66"/>
      <c r="AI43" s="66"/>
    </row>
    <row r="44" spans="1:35" ht="15" customHeight="1" thickBot="1" x14ac:dyDescent="0.25">
      <c r="A44" s="59">
        <v>30</v>
      </c>
      <c r="B44" s="60" t="str">
        <f>IFERROR(VLOOKUP(C44,Rates!$B$2:$O$451,14,FALSE),"")</f>
        <v/>
      </c>
      <c r="C44" s="87" t="str">
        <f>JAN!$E$45</f>
        <v/>
      </c>
      <c r="D44" s="88" t="str">
        <f>JAN!$E$45</f>
        <v/>
      </c>
      <c r="E44" s="61" t="str">
        <f>JAN!$E$48</f>
        <v/>
      </c>
      <c r="G44" s="105"/>
      <c r="H44" s="105"/>
      <c r="I44" s="105"/>
      <c r="J44" s="106"/>
      <c r="K44" s="107"/>
      <c r="M44" s="59">
        <v>43189</v>
      </c>
      <c r="N44" s="60" t="str">
        <f>IFERROR(VLOOKUP(O44,Rates!$B$2:$O$451,14,FALSE),"")</f>
        <v/>
      </c>
      <c r="O44" s="87" t="str">
        <f>MAR!$H$45</f>
        <v/>
      </c>
      <c r="P44" s="88" t="str">
        <f>MAR!$H$45</f>
        <v/>
      </c>
      <c r="Q44" s="61" t="str">
        <f>MAR!$H$48</f>
        <v/>
      </c>
      <c r="S44" s="6"/>
      <c r="T44" s="6" t="str">
        <f>JAN!$G$45</f>
        <v/>
      </c>
      <c r="U44" s="69">
        <f>JAN!$G$48</f>
        <v>0</v>
      </c>
      <c r="V44" s="6" t="str">
        <f>FEB!$G$45</f>
        <v/>
      </c>
      <c r="W44" s="69">
        <f>FEB!$G$48</f>
        <v>0</v>
      </c>
      <c r="X44" s="6" t="str">
        <f>MAR!$G$45</f>
        <v/>
      </c>
      <c r="Y44" s="69" t="str">
        <f>MAR!$G$48</f>
        <v/>
      </c>
      <c r="Z44" s="6"/>
      <c r="AA44" s="68"/>
      <c r="AB44" s="68"/>
      <c r="AC44" s="68"/>
      <c r="AD44" s="66"/>
      <c r="AE44" s="66"/>
      <c r="AF44" s="66"/>
      <c r="AG44" s="66"/>
      <c r="AH44" s="66"/>
      <c r="AI44" s="66"/>
    </row>
    <row r="45" spans="1:35" ht="15" customHeight="1" thickBot="1" x14ac:dyDescent="0.25">
      <c r="A45" s="64">
        <v>31</v>
      </c>
      <c r="B45" s="60" t="str">
        <f>IFERROR(VLOOKUP(C45,Rates!$B$2:$O$451,14,FALSE),"")</f>
        <v/>
      </c>
      <c r="C45" s="87" t="str">
        <f>JAN!$F$45</f>
        <v/>
      </c>
      <c r="D45" s="88" t="str">
        <f>JAN!$F$45</f>
        <v/>
      </c>
      <c r="E45" s="65" t="str">
        <f>JAN!$F$48</f>
        <v/>
      </c>
      <c r="M45" s="59">
        <v>43190</v>
      </c>
      <c r="N45" s="60" t="str">
        <f>IFERROR(VLOOKUP(O45,Rates!$B$2:$O$451,14,FALSE),"")</f>
        <v/>
      </c>
      <c r="O45" s="87" t="str">
        <f>MAR!$I$45</f>
        <v/>
      </c>
      <c r="P45" s="88" t="str">
        <f>MAR!$I$45</f>
        <v/>
      </c>
      <c r="Q45" s="61" t="str">
        <f>MAR!$I$48</f>
        <v/>
      </c>
      <c r="S45" s="6"/>
      <c r="T45" s="6">
        <f>JAN!$H$45</f>
        <v>0</v>
      </c>
      <c r="U45" s="69">
        <f>JAN!$H$48</f>
        <v>0</v>
      </c>
      <c r="V45" s="6">
        <f>FEB!$H$45</f>
        <v>0</v>
      </c>
      <c r="W45" s="69">
        <f>FEB!$H$48</f>
        <v>0</v>
      </c>
      <c r="X45" s="6" t="str">
        <f>MAR!$H$45</f>
        <v/>
      </c>
      <c r="Y45" s="69" t="str">
        <f>MAR!$H$48</f>
        <v/>
      </c>
      <c r="Z45" s="6"/>
      <c r="AA45" s="68"/>
      <c r="AB45" s="68"/>
      <c r="AC45" s="68"/>
      <c r="AD45" s="66"/>
      <c r="AE45" s="66"/>
      <c r="AF45" s="66"/>
      <c r="AG45" s="66"/>
      <c r="AH45" s="66"/>
      <c r="AI45" s="66"/>
    </row>
    <row r="46" spans="1:35" ht="15" customHeight="1" thickBot="1" x14ac:dyDescent="0.25">
      <c r="A46" s="95" t="s">
        <v>818</v>
      </c>
      <c r="B46" s="96"/>
      <c r="C46" s="96"/>
      <c r="D46" s="97">
        <f>JAN!J2</f>
        <v>0</v>
      </c>
      <c r="E46" s="98"/>
      <c r="M46" s="95" t="s">
        <v>819</v>
      </c>
      <c r="N46" s="96"/>
      <c r="O46" s="96"/>
      <c r="P46" s="97">
        <f>MAR!J2</f>
        <v>0</v>
      </c>
      <c r="Q46" s="98"/>
      <c r="S46" s="6"/>
      <c r="T46" s="6">
        <f>JAN!$I$45</f>
        <v>0</v>
      </c>
      <c r="U46" s="69">
        <f>JAN!$I$48</f>
        <v>0</v>
      </c>
      <c r="V46" s="6">
        <f>FEB!$I$45</f>
        <v>0</v>
      </c>
      <c r="W46" s="69">
        <f>FEB!$I$48</f>
        <v>0</v>
      </c>
      <c r="X46" s="6" t="str">
        <f>MAR!$I$45</f>
        <v/>
      </c>
      <c r="Y46" s="69" t="str">
        <f>MAR!$I$48</f>
        <v/>
      </c>
      <c r="Z46" s="6"/>
      <c r="AA46" s="68"/>
      <c r="AB46" s="68"/>
      <c r="AC46" s="68"/>
      <c r="AD46" s="66"/>
      <c r="AE46" s="66"/>
      <c r="AF46" s="66"/>
      <c r="AG46" s="66"/>
      <c r="AH46" s="66"/>
      <c r="AI46" s="66"/>
    </row>
    <row r="47" spans="1:35" ht="26" customHeight="1" x14ac:dyDescent="0.2">
      <c r="S47" s="6"/>
      <c r="T47" s="6">
        <f>JAN!$J$45</f>
        <v>0</v>
      </c>
      <c r="U47" s="69">
        <f>JAN!$J$48</f>
        <v>0</v>
      </c>
      <c r="V47" s="6">
        <f>FEB!$J$45</f>
        <v>0</v>
      </c>
      <c r="W47" s="69">
        <f>FEB!$J$48</f>
        <v>0</v>
      </c>
      <c r="X47" s="6" t="str">
        <f>MAR!$J$45</f>
        <v/>
      </c>
      <c r="Y47" s="69">
        <f>MAR!$J$48</f>
        <v>0</v>
      </c>
      <c r="Z47" s="6"/>
      <c r="AA47" s="68"/>
      <c r="AB47" s="68"/>
      <c r="AC47" s="68"/>
      <c r="AD47" s="66"/>
      <c r="AE47" s="66"/>
      <c r="AF47" s="66"/>
      <c r="AG47" s="66"/>
      <c r="AH47" s="66"/>
      <c r="AI47" s="66"/>
    </row>
    <row r="48" spans="1:35" x14ac:dyDescent="0.2">
      <c r="O48" s="81" t="s">
        <v>820</v>
      </c>
      <c r="P48" s="81"/>
      <c r="Q48" s="81"/>
      <c r="S48" s="6"/>
      <c r="T48" s="6">
        <f>JAN!$D$52</f>
        <v>0</v>
      </c>
      <c r="U48" s="69">
        <f>JAN!$D$55</f>
        <v>0</v>
      </c>
      <c r="V48" s="6">
        <f>FEB!$D$52</f>
        <v>0</v>
      </c>
      <c r="W48" s="69">
        <f>FEB!$D$55</f>
        <v>0</v>
      </c>
      <c r="X48" s="6">
        <f>MAR!$D$52</f>
        <v>0</v>
      </c>
      <c r="Y48" s="69">
        <f>MAR!$D$55</f>
        <v>0</v>
      </c>
      <c r="Z48" s="6"/>
      <c r="AA48" s="68"/>
      <c r="AB48" s="68"/>
      <c r="AC48" s="68"/>
      <c r="AD48" s="66"/>
      <c r="AE48" s="66"/>
      <c r="AF48" s="66"/>
      <c r="AG48" s="66"/>
      <c r="AH48" s="66"/>
      <c r="AI48" s="66"/>
    </row>
    <row r="49" spans="1:35" x14ac:dyDescent="0.2">
      <c r="S49" s="6"/>
      <c r="T49" s="6">
        <f>JAN!$E$52</f>
        <v>0</v>
      </c>
      <c r="U49" s="69">
        <f>JAN!$E$55</f>
        <v>0</v>
      </c>
      <c r="V49" s="6">
        <f>FEB!$E$52</f>
        <v>0</v>
      </c>
      <c r="W49" s="69">
        <f>FEB!$E$55</f>
        <v>0</v>
      </c>
      <c r="X49" s="6">
        <f>MAR!$E$52</f>
        <v>0</v>
      </c>
      <c r="Y49" s="69">
        <f>MAR!$E$55</f>
        <v>0</v>
      </c>
      <c r="Z49" s="6"/>
      <c r="AA49" s="68"/>
      <c r="AB49" s="68"/>
      <c r="AC49" s="68"/>
      <c r="AD49" s="66"/>
      <c r="AE49" s="66"/>
      <c r="AF49" s="66"/>
      <c r="AG49" s="66"/>
      <c r="AH49" s="66"/>
      <c r="AI49" s="66"/>
    </row>
    <row r="50" spans="1:35" x14ac:dyDescent="0.2">
      <c r="N50" s="3"/>
      <c r="O50" s="3"/>
      <c r="P50" s="3"/>
      <c r="Q50" s="3"/>
      <c r="S50" s="6"/>
      <c r="T50" s="6">
        <f>JAN!$F$52</f>
        <v>0</v>
      </c>
      <c r="U50" s="69">
        <f>JAN!$F$55</f>
        <v>0</v>
      </c>
      <c r="V50" s="6">
        <f>FEB!$F$52</f>
        <v>0</v>
      </c>
      <c r="W50" s="69">
        <f>FEB!$F$55</f>
        <v>0</v>
      </c>
      <c r="X50" s="6">
        <f>MAR!$F$52</f>
        <v>0</v>
      </c>
      <c r="Y50" s="69">
        <f>MAR!$F$55</f>
        <v>0</v>
      </c>
      <c r="Z50" s="6"/>
      <c r="AA50" s="68"/>
      <c r="AB50" s="68"/>
      <c r="AC50" s="68"/>
      <c r="AD50" s="66"/>
      <c r="AE50" s="66"/>
      <c r="AF50" s="66"/>
      <c r="AG50" s="66"/>
      <c r="AH50" s="66"/>
      <c r="AI50" s="66"/>
    </row>
    <row r="51" spans="1:35" x14ac:dyDescent="0.2">
      <c r="N51" s="104" t="s">
        <v>807</v>
      </c>
      <c r="O51" s="104"/>
      <c r="P51" s="104"/>
      <c r="Q51" s="104"/>
      <c r="S51" s="6"/>
      <c r="T51" s="6"/>
      <c r="U51" s="69"/>
      <c r="V51" s="6"/>
      <c r="W51" s="6"/>
      <c r="X51" s="6"/>
      <c r="Y51" s="6"/>
      <c r="Z51" s="6"/>
      <c r="AA51" s="68"/>
      <c r="AB51" s="68"/>
      <c r="AC51" s="68"/>
      <c r="AD51" s="66"/>
      <c r="AE51" s="66"/>
      <c r="AF51" s="66"/>
      <c r="AG51" s="66"/>
      <c r="AH51" s="66"/>
      <c r="AI51" s="66"/>
    </row>
    <row r="52" spans="1:35" x14ac:dyDescent="0.2">
      <c r="N52" s="81" t="s">
        <v>808</v>
      </c>
      <c r="O52" s="81"/>
      <c r="P52" s="81"/>
      <c r="Q52" s="81"/>
      <c r="S52" s="68"/>
      <c r="T52" s="6"/>
      <c r="U52" s="69"/>
      <c r="V52" s="6"/>
      <c r="W52" s="6"/>
      <c r="X52" s="6"/>
      <c r="Y52" s="6"/>
      <c r="Z52" s="6"/>
      <c r="AA52" s="68"/>
      <c r="AB52" s="68"/>
      <c r="AC52" s="68"/>
      <c r="AD52" s="66"/>
      <c r="AE52" s="66"/>
      <c r="AF52" s="66"/>
      <c r="AG52" s="66"/>
      <c r="AH52" s="66"/>
      <c r="AI52" s="66"/>
    </row>
    <row r="53" spans="1:35" x14ac:dyDescent="0.2">
      <c r="S53" s="68"/>
      <c r="T53" s="6"/>
      <c r="U53" s="69"/>
      <c r="V53" s="6"/>
      <c r="W53" s="6"/>
      <c r="X53" s="6"/>
      <c r="Y53" s="6"/>
      <c r="Z53" s="6"/>
      <c r="AA53" s="68"/>
      <c r="AB53" s="68"/>
      <c r="AC53" s="68"/>
      <c r="AD53" s="66"/>
      <c r="AE53" s="66"/>
      <c r="AF53" s="66"/>
      <c r="AG53" s="66"/>
      <c r="AH53" s="66"/>
      <c r="AI53" s="66"/>
    </row>
    <row r="54" spans="1:35" ht="17" thickBot="1" x14ac:dyDescent="0.25">
      <c r="S54" s="68"/>
      <c r="T54" s="6" t="str">
        <f>APR!$D$17</f>
        <v/>
      </c>
      <c r="U54" s="69">
        <f>APR!$D$20</f>
        <v>0</v>
      </c>
      <c r="V54" s="6" t="str">
        <f>MAY!$D$17</f>
        <v/>
      </c>
      <c r="W54" s="69">
        <f>MAY!$D$20</f>
        <v>0</v>
      </c>
      <c r="X54" s="6">
        <f>JUN!$D$17</f>
        <v>0</v>
      </c>
      <c r="Y54" s="69">
        <f>JUN!$D$20</f>
        <v>0</v>
      </c>
      <c r="Z54" s="6"/>
      <c r="AA54" s="68"/>
      <c r="AB54" s="68"/>
      <c r="AC54" s="68"/>
      <c r="AD54" s="66"/>
      <c r="AE54" s="66"/>
      <c r="AF54" s="66"/>
      <c r="AG54" s="66"/>
      <c r="AH54" s="66"/>
      <c r="AI54" s="66"/>
    </row>
    <row r="55" spans="1:35" ht="17" thickBot="1" x14ac:dyDescent="0.25">
      <c r="A55" s="99" t="s">
        <v>821</v>
      </c>
      <c r="B55" s="100"/>
      <c r="C55" s="100"/>
      <c r="D55" s="100"/>
      <c r="E55" s="101"/>
      <c r="G55" s="99" t="s">
        <v>822</v>
      </c>
      <c r="H55" s="100"/>
      <c r="I55" s="100"/>
      <c r="J55" s="100"/>
      <c r="K55" s="101"/>
      <c r="M55" s="99" t="s">
        <v>823</v>
      </c>
      <c r="N55" s="100"/>
      <c r="O55" s="100"/>
      <c r="P55" s="100"/>
      <c r="Q55" s="101"/>
      <c r="S55" s="68"/>
      <c r="T55" s="6" t="str">
        <f>APR!$E$17</f>
        <v/>
      </c>
      <c r="U55" s="69">
        <f>APR!$E$20</f>
        <v>0</v>
      </c>
      <c r="V55" s="6" t="str">
        <f>MAY!$E$17</f>
        <v/>
      </c>
      <c r="W55" s="69" t="str">
        <f>MAY!$E$20</f>
        <v/>
      </c>
      <c r="X55" s="6">
        <f>JUN!$E$17</f>
        <v>0</v>
      </c>
      <c r="Y55" s="69">
        <f>JUN!$E$20</f>
        <v>0</v>
      </c>
      <c r="Z55" s="6"/>
      <c r="AA55" s="68"/>
      <c r="AB55" s="68"/>
      <c r="AC55" s="68"/>
      <c r="AD55" s="66"/>
    </row>
    <row r="56" spans="1:35" ht="15" customHeight="1" thickBot="1" x14ac:dyDescent="0.25">
      <c r="A56" s="56" t="s">
        <v>813</v>
      </c>
      <c r="B56" s="57" t="s">
        <v>814</v>
      </c>
      <c r="C56" s="102" t="s">
        <v>815</v>
      </c>
      <c r="D56" s="103"/>
      <c r="E56" s="58" t="s">
        <v>816</v>
      </c>
      <c r="G56" s="56" t="s">
        <v>813</v>
      </c>
      <c r="H56" s="57" t="s">
        <v>814</v>
      </c>
      <c r="I56" s="102" t="s">
        <v>815</v>
      </c>
      <c r="J56" s="103"/>
      <c r="K56" s="58" t="s">
        <v>816</v>
      </c>
      <c r="M56" s="56" t="s">
        <v>813</v>
      </c>
      <c r="N56" s="57" t="s">
        <v>814</v>
      </c>
      <c r="O56" s="102" t="s">
        <v>815</v>
      </c>
      <c r="P56" s="103"/>
      <c r="Q56" s="58" t="s">
        <v>816</v>
      </c>
      <c r="S56" s="68"/>
      <c r="T56" s="6" t="str">
        <f>APR!$F$17</f>
        <v/>
      </c>
      <c r="U56" s="69">
        <f>APR!$F$20</f>
        <v>0</v>
      </c>
      <c r="V56" s="6" t="str">
        <f>MAY!$F$17</f>
        <v/>
      </c>
      <c r="W56" s="69" t="str">
        <f>MAY!$F$20</f>
        <v/>
      </c>
      <c r="X56" s="6">
        <f>JUN!$F$17</f>
        <v>0</v>
      </c>
      <c r="Y56" s="69">
        <f>JUN!$F$20</f>
        <v>0</v>
      </c>
      <c r="Z56" s="6"/>
      <c r="AA56" s="68"/>
      <c r="AB56" s="68"/>
      <c r="AC56" s="68"/>
      <c r="AD56" s="66"/>
    </row>
    <row r="57" spans="1:35" ht="15" customHeight="1" thickBot="1" x14ac:dyDescent="0.25">
      <c r="A57" s="59">
        <v>43191</v>
      </c>
      <c r="B57" s="60" t="str">
        <f>IFERROR(VLOOKUP(C57,Rates!$B$2:$O$451,14,FALSE),"")</f>
        <v/>
      </c>
      <c r="C57" s="93" t="str">
        <f>APR!$J$17</f>
        <v/>
      </c>
      <c r="D57" s="94" t="str">
        <f>APR!$J$17</f>
        <v/>
      </c>
      <c r="E57" s="61" t="str">
        <f>APR!$J$20</f>
        <v/>
      </c>
      <c r="G57" s="59">
        <v>43221</v>
      </c>
      <c r="H57" s="60" t="str">
        <f>IFERROR(VLOOKUP(I57,Rates!$B$2:$O$451,14,FALSE),"")</f>
        <v/>
      </c>
      <c r="I57" s="93" t="str">
        <f>MAY!$E$17</f>
        <v/>
      </c>
      <c r="J57" s="94" t="str">
        <f>MAY!$E$17</f>
        <v/>
      </c>
      <c r="K57" s="61" t="str">
        <f>MAY!$E$20</f>
        <v/>
      </c>
      <c r="M57" s="59">
        <v>43252</v>
      </c>
      <c r="N57" s="60" t="str">
        <f>IFERROR(VLOOKUP(O57,Rates!$B$2:$O$451,14,FALSE),"")</f>
        <v/>
      </c>
      <c r="O57" s="93" t="str">
        <f>JUN!$H$17</f>
        <v/>
      </c>
      <c r="P57" s="94" t="str">
        <f>JUN!$H$17</f>
        <v/>
      </c>
      <c r="Q57" s="61" t="str">
        <f>JUN!$H$20</f>
        <v/>
      </c>
      <c r="S57" s="68"/>
      <c r="T57" s="6" t="str">
        <f>APR!$G$17</f>
        <v/>
      </c>
      <c r="U57" s="69">
        <f>APR!$G$20</f>
        <v>0</v>
      </c>
      <c r="V57" s="6" t="str">
        <f>MAY!$G$17</f>
        <v/>
      </c>
      <c r="W57" s="69" t="str">
        <f>MAY!$G$20</f>
        <v/>
      </c>
      <c r="X57" s="6" t="str">
        <f>JUN!$G$17</f>
        <v/>
      </c>
      <c r="Y57" s="69">
        <f>JUN!$G$20</f>
        <v>0</v>
      </c>
      <c r="Z57" s="6"/>
      <c r="AA57" s="68"/>
      <c r="AB57" s="68"/>
      <c r="AC57" s="68"/>
      <c r="AD57" s="66"/>
    </row>
    <row r="58" spans="1:35" ht="15" customHeight="1" thickBot="1" x14ac:dyDescent="0.25">
      <c r="A58" s="59">
        <v>43192</v>
      </c>
      <c r="B58" s="60" t="str">
        <f>IFERROR(VLOOKUP(C58,Rates!$B$2:$O$451,14,FALSE),"")</f>
        <v/>
      </c>
      <c r="C58" s="93" t="str">
        <f>APR!$D$24</f>
        <v/>
      </c>
      <c r="D58" s="94" t="str">
        <f>APR!$D$24</f>
        <v/>
      </c>
      <c r="E58" s="61" t="str">
        <f>APR!$D$27</f>
        <v/>
      </c>
      <c r="G58" s="59">
        <v>43222</v>
      </c>
      <c r="H58" s="60" t="str">
        <f>IFERROR(VLOOKUP(I58,Rates!$B$2:$O$451,14,FALSE),"")</f>
        <v/>
      </c>
      <c r="I58" s="93" t="str">
        <f>MAY!$F$17</f>
        <v/>
      </c>
      <c r="J58" s="94" t="str">
        <f>MAY!$F$17</f>
        <v/>
      </c>
      <c r="K58" s="61" t="str">
        <f>MAY!$F$20</f>
        <v/>
      </c>
      <c r="M58" s="59">
        <v>43253</v>
      </c>
      <c r="N58" s="60" t="str">
        <f>IFERROR(VLOOKUP(O58,Rates!$B$2:$O$451,14,FALSE),"")</f>
        <v/>
      </c>
      <c r="O58" s="93" t="str">
        <f>JUN!$I$17</f>
        <v/>
      </c>
      <c r="P58" s="94" t="str">
        <f>JUN!$I$17</f>
        <v/>
      </c>
      <c r="Q58" s="61" t="str">
        <f>JUN!$I$20</f>
        <v/>
      </c>
      <c r="S58" s="68"/>
      <c r="T58" s="6" t="str">
        <f>APR!$H$17</f>
        <v/>
      </c>
      <c r="U58" s="69">
        <f>APR!$H$20</f>
        <v>0</v>
      </c>
      <c r="V58" s="6" t="str">
        <f>MAY!$H$17</f>
        <v/>
      </c>
      <c r="W58" s="69" t="str">
        <f>MAY!$H$20</f>
        <v/>
      </c>
      <c r="X58" s="6" t="str">
        <f>JUN!$H$17</f>
        <v/>
      </c>
      <c r="Y58" s="69" t="str">
        <f>JUN!$H$20</f>
        <v/>
      </c>
      <c r="Z58" s="6"/>
      <c r="AA58" s="68"/>
      <c r="AB58" s="68"/>
      <c r="AC58" s="68"/>
      <c r="AD58" s="66"/>
    </row>
    <row r="59" spans="1:35" ht="15" customHeight="1" thickBot="1" x14ac:dyDescent="0.25">
      <c r="A59" s="59">
        <v>43193</v>
      </c>
      <c r="B59" s="60" t="str">
        <f>IFERROR(VLOOKUP(C59,Rates!$B$2:$O$451,14,FALSE),"")</f>
        <v/>
      </c>
      <c r="C59" s="93" t="str">
        <f>APR!$E$24</f>
        <v/>
      </c>
      <c r="D59" s="94" t="str">
        <f>APR!$E$24</f>
        <v/>
      </c>
      <c r="E59" s="61" t="str">
        <f>APR!$E$27</f>
        <v/>
      </c>
      <c r="G59" s="59">
        <v>43223</v>
      </c>
      <c r="H59" s="60" t="str">
        <f>IFERROR(VLOOKUP(I59,Rates!$B$2:$O$451,14,FALSE),"")</f>
        <v/>
      </c>
      <c r="I59" s="93" t="str">
        <f>MAY!$G$17</f>
        <v/>
      </c>
      <c r="J59" s="94" t="str">
        <f>MAY!$G$17</f>
        <v/>
      </c>
      <c r="K59" s="61" t="str">
        <f>MAY!$G$20</f>
        <v/>
      </c>
      <c r="M59" s="59">
        <v>43254</v>
      </c>
      <c r="N59" s="60" t="str">
        <f>IFERROR(VLOOKUP(O59,Rates!$B$2:$O$451,14,FALSE),"")</f>
        <v/>
      </c>
      <c r="O59" s="93" t="str">
        <f>JUN!$J$17</f>
        <v/>
      </c>
      <c r="P59" s="94" t="str">
        <f>JUN!$J$17</f>
        <v/>
      </c>
      <c r="Q59" s="61" t="str">
        <f>JUN!$J$20</f>
        <v/>
      </c>
      <c r="S59" s="68"/>
      <c r="T59" s="6" t="str">
        <f>APR!$I$17</f>
        <v/>
      </c>
      <c r="U59" s="69">
        <f>APR!$I$20</f>
        <v>0</v>
      </c>
      <c r="V59" s="6" t="str">
        <f>MAY!$I$17</f>
        <v/>
      </c>
      <c r="W59" s="69" t="str">
        <f>MAY!$I$20</f>
        <v/>
      </c>
      <c r="X59" s="6" t="str">
        <f>JUN!$I$17</f>
        <v/>
      </c>
      <c r="Y59" s="69" t="str">
        <f>JUN!$I$20</f>
        <v/>
      </c>
      <c r="Z59" s="6"/>
      <c r="AA59" s="68"/>
      <c r="AB59" s="68"/>
      <c r="AC59" s="68"/>
      <c r="AD59" s="66"/>
    </row>
    <row r="60" spans="1:35" ht="15" customHeight="1" thickBot="1" x14ac:dyDescent="0.25">
      <c r="A60" s="59">
        <v>43194</v>
      </c>
      <c r="B60" s="60" t="str">
        <f>IFERROR(VLOOKUP(C60,Rates!$B$2:$O$451,14,FALSE),"")</f>
        <v/>
      </c>
      <c r="C60" s="93" t="str">
        <f>APR!$F$24</f>
        <v/>
      </c>
      <c r="D60" s="94" t="str">
        <f>APR!$F$24</f>
        <v/>
      </c>
      <c r="E60" s="61" t="str">
        <f>APR!$F$27</f>
        <v/>
      </c>
      <c r="G60" s="59">
        <v>43224</v>
      </c>
      <c r="H60" s="60" t="str">
        <f>IFERROR(VLOOKUP(I60,Rates!$B$2:$O$451,14,FALSE),"")</f>
        <v/>
      </c>
      <c r="I60" s="93" t="str">
        <f>MAY!$H$17</f>
        <v/>
      </c>
      <c r="J60" s="94" t="str">
        <f>MAY!$H$17</f>
        <v/>
      </c>
      <c r="K60" s="61" t="str">
        <f>MAY!$H$20</f>
        <v/>
      </c>
      <c r="M60" s="59">
        <v>43255</v>
      </c>
      <c r="N60" s="60" t="str">
        <f>IFERROR(VLOOKUP(O60,Rates!$B$2:$O$451,14,FALSE),"")</f>
        <v/>
      </c>
      <c r="O60" s="93" t="str">
        <f>JUN!$D$24</f>
        <v/>
      </c>
      <c r="P60" s="94" t="str">
        <f>JUN!$D$24</f>
        <v/>
      </c>
      <c r="Q60" s="61" t="str">
        <f>JUN!$D$27</f>
        <v/>
      </c>
      <c r="S60" s="68"/>
      <c r="T60" s="6" t="str">
        <f>APR!$J$17</f>
        <v/>
      </c>
      <c r="U60" s="69" t="str">
        <f>APR!$J$20</f>
        <v/>
      </c>
      <c r="V60" s="6" t="str">
        <f>MAY!$J$17</f>
        <v/>
      </c>
      <c r="W60" s="69" t="str">
        <f>MAY!$J$20</f>
        <v/>
      </c>
      <c r="X60" s="6" t="str">
        <f>JUN!$J$17</f>
        <v/>
      </c>
      <c r="Y60" s="69" t="str">
        <f>JUN!$J$20</f>
        <v/>
      </c>
      <c r="Z60" s="6"/>
      <c r="AA60" s="68"/>
      <c r="AB60" s="68"/>
      <c r="AC60" s="68"/>
      <c r="AD60" s="66"/>
    </row>
    <row r="61" spans="1:35" ht="15" customHeight="1" thickBot="1" x14ac:dyDescent="0.25">
      <c r="A61" s="59">
        <v>43195</v>
      </c>
      <c r="B61" s="60" t="str">
        <f>IFERROR(VLOOKUP(C61,Rates!$B$2:$O$451,14,FALSE),"")</f>
        <v/>
      </c>
      <c r="C61" s="93" t="str">
        <f>APR!$G$24</f>
        <v/>
      </c>
      <c r="D61" s="94" t="str">
        <f>APR!$G$24</f>
        <v/>
      </c>
      <c r="E61" s="61" t="str">
        <f>APR!$G$27</f>
        <v/>
      </c>
      <c r="G61" s="59">
        <v>43225</v>
      </c>
      <c r="H61" s="60" t="str">
        <f>IFERROR(VLOOKUP(I61,Rates!$B$2:$O$451,14,FALSE),"")</f>
        <v/>
      </c>
      <c r="I61" s="93" t="str">
        <f>MAY!$I$17</f>
        <v/>
      </c>
      <c r="J61" s="94" t="str">
        <f>MAY!$I$17</f>
        <v/>
      </c>
      <c r="K61" s="61" t="str">
        <f>MAY!$I$20</f>
        <v/>
      </c>
      <c r="M61" s="59">
        <v>43256</v>
      </c>
      <c r="N61" s="60" t="str">
        <f>IFERROR(VLOOKUP(O61,Rates!$B$2:$O$451,14,FALSE),"")</f>
        <v/>
      </c>
      <c r="O61" s="93" t="str">
        <f>JUN!$E$24</f>
        <v/>
      </c>
      <c r="P61" s="94" t="str">
        <f>JUN!$E$24</f>
        <v/>
      </c>
      <c r="Q61" s="61" t="str">
        <f>JUN!$E$27</f>
        <v/>
      </c>
      <c r="S61" s="68"/>
      <c r="T61" s="6" t="str">
        <f>APR!$D$24</f>
        <v/>
      </c>
      <c r="U61" s="69" t="str">
        <f>APR!$D$27</f>
        <v/>
      </c>
      <c r="V61" s="6" t="str">
        <f>MAY!$D$24</f>
        <v/>
      </c>
      <c r="W61" s="69" t="str">
        <f>MAY!$D$27</f>
        <v/>
      </c>
      <c r="X61" s="6" t="str">
        <f>JUN!$D$24</f>
        <v/>
      </c>
      <c r="Y61" s="69" t="str">
        <f>JUN!$D$27</f>
        <v/>
      </c>
      <c r="Z61" s="6"/>
      <c r="AA61" s="68"/>
      <c r="AB61" s="68"/>
      <c r="AC61" s="68"/>
      <c r="AD61" s="66"/>
    </row>
    <row r="62" spans="1:35" ht="15" customHeight="1" thickBot="1" x14ac:dyDescent="0.25">
      <c r="A62" s="59">
        <v>43196</v>
      </c>
      <c r="B62" s="60" t="str">
        <f>IFERROR(VLOOKUP(C62,Rates!$B$2:$O$451,14,FALSE),"")</f>
        <v/>
      </c>
      <c r="C62" s="93" t="str">
        <f>APR!$H$24</f>
        <v/>
      </c>
      <c r="D62" s="94" t="str">
        <f>APR!$H$24</f>
        <v/>
      </c>
      <c r="E62" s="61" t="str">
        <f>APR!$H$27</f>
        <v/>
      </c>
      <c r="G62" s="59">
        <v>43226</v>
      </c>
      <c r="H62" s="60" t="str">
        <f>IFERROR(VLOOKUP(I62,Rates!$B$2:$O$451,14,FALSE),"")</f>
        <v/>
      </c>
      <c r="I62" s="93" t="str">
        <f>MAY!$J$17</f>
        <v/>
      </c>
      <c r="J62" s="94" t="str">
        <f>MAY!$J$17</f>
        <v/>
      </c>
      <c r="K62" s="61" t="str">
        <f>MAY!$J$20</f>
        <v/>
      </c>
      <c r="M62" s="59">
        <v>43257</v>
      </c>
      <c r="N62" s="60" t="str">
        <f>IFERROR(VLOOKUP(O62,Rates!$B$2:$O$451,14,FALSE),"")</f>
        <v/>
      </c>
      <c r="O62" s="93" t="str">
        <f>JUN!$F$24</f>
        <v/>
      </c>
      <c r="P62" s="94" t="str">
        <f>JUN!$F$24</f>
        <v/>
      </c>
      <c r="Q62" s="61" t="str">
        <f>JUN!$F$27</f>
        <v/>
      </c>
      <c r="S62" s="68"/>
      <c r="T62" s="6" t="str">
        <f>APR!$E$24</f>
        <v/>
      </c>
      <c r="U62" s="69" t="str">
        <f>APR!$E$27</f>
        <v/>
      </c>
      <c r="V62" s="6" t="str">
        <f>MAY!$E$24</f>
        <v/>
      </c>
      <c r="W62" s="69" t="str">
        <f>MAY!$E$27</f>
        <v/>
      </c>
      <c r="X62" s="6" t="str">
        <f>JUN!$E$24</f>
        <v/>
      </c>
      <c r="Y62" s="69" t="str">
        <f>JUN!$E$27</f>
        <v/>
      </c>
      <c r="Z62" s="6"/>
      <c r="AA62" s="68"/>
      <c r="AB62" s="68"/>
      <c r="AC62" s="68"/>
      <c r="AD62" s="66"/>
    </row>
    <row r="63" spans="1:35" ht="15" customHeight="1" thickBot="1" x14ac:dyDescent="0.25">
      <c r="A63" s="59">
        <v>43197</v>
      </c>
      <c r="B63" s="60" t="str">
        <f>IFERROR(VLOOKUP(C63,Rates!$B$2:$O$451,14,FALSE),"")</f>
        <v/>
      </c>
      <c r="C63" s="93" t="str">
        <f>APR!$I$24</f>
        <v/>
      </c>
      <c r="D63" s="94" t="str">
        <f>APR!$I$24</f>
        <v/>
      </c>
      <c r="E63" s="61" t="str">
        <f>APR!$I$27</f>
        <v/>
      </c>
      <c r="G63" s="59">
        <v>43227</v>
      </c>
      <c r="H63" s="60" t="str">
        <f>IFERROR(VLOOKUP(I63,Rates!$B$2:$O$451,14,FALSE),"")</f>
        <v/>
      </c>
      <c r="I63" s="93" t="str">
        <f>MAY!$D$24</f>
        <v/>
      </c>
      <c r="J63" s="94" t="str">
        <f>MAY!$D$24</f>
        <v/>
      </c>
      <c r="K63" s="61" t="str">
        <f>MAY!$D$27</f>
        <v/>
      </c>
      <c r="M63" s="59">
        <v>43258</v>
      </c>
      <c r="N63" s="60" t="str">
        <f>IFERROR(VLOOKUP(O63,Rates!$B$2:$O$451,14,FALSE),"")</f>
        <v/>
      </c>
      <c r="O63" s="93" t="str">
        <f>JUN!$G$24</f>
        <v/>
      </c>
      <c r="P63" s="94" t="str">
        <f>JUN!$G$24</f>
        <v/>
      </c>
      <c r="Q63" s="61" t="str">
        <f>JUN!$G$27</f>
        <v/>
      </c>
      <c r="S63" s="68"/>
      <c r="T63" s="6" t="str">
        <f>APR!$F$24</f>
        <v/>
      </c>
      <c r="U63" s="69" t="str">
        <f>APR!$F$27</f>
        <v/>
      </c>
      <c r="V63" s="6" t="str">
        <f>MAY!$F$24</f>
        <v/>
      </c>
      <c r="W63" s="69" t="str">
        <f>MAY!$F$27</f>
        <v/>
      </c>
      <c r="X63" s="6" t="str">
        <f>JUN!$F$24</f>
        <v/>
      </c>
      <c r="Y63" s="69" t="str">
        <f>JUN!$F$27</f>
        <v/>
      </c>
      <c r="Z63" s="6"/>
      <c r="AA63" s="68"/>
      <c r="AB63" s="68"/>
      <c r="AC63" s="68"/>
      <c r="AD63" s="66"/>
    </row>
    <row r="64" spans="1:35" ht="15" customHeight="1" thickBot="1" x14ac:dyDescent="0.25">
      <c r="A64" s="59">
        <v>43198</v>
      </c>
      <c r="B64" s="60" t="str">
        <f>IFERROR(VLOOKUP(C64,Rates!$B$2:$O$451,14,FALSE),"")</f>
        <v/>
      </c>
      <c r="C64" s="93" t="str">
        <f>APR!$J$24</f>
        <v/>
      </c>
      <c r="D64" s="94" t="str">
        <f>APR!$J$24</f>
        <v/>
      </c>
      <c r="E64" s="61" t="str">
        <f>APR!$J$27</f>
        <v/>
      </c>
      <c r="G64" s="59">
        <v>43228</v>
      </c>
      <c r="H64" s="60" t="str">
        <f>IFERROR(VLOOKUP(I64,Rates!$B$2:$O$451,14,FALSE),"")</f>
        <v/>
      </c>
      <c r="I64" s="93" t="str">
        <f>MAY!$E$24</f>
        <v/>
      </c>
      <c r="J64" s="94" t="str">
        <f>MAY!$E$24</f>
        <v/>
      </c>
      <c r="K64" s="61" t="str">
        <f>MAY!$E$27</f>
        <v/>
      </c>
      <c r="M64" s="59">
        <v>43259</v>
      </c>
      <c r="N64" s="60" t="str">
        <f>IFERROR(VLOOKUP(O64,Rates!$B$2:$O$451,14,FALSE),"")</f>
        <v/>
      </c>
      <c r="O64" s="93" t="str">
        <f>JUN!$H$24</f>
        <v/>
      </c>
      <c r="P64" s="94" t="str">
        <f>JUN!$H$24</f>
        <v/>
      </c>
      <c r="Q64" s="61" t="str">
        <f>JUN!$H$27</f>
        <v/>
      </c>
      <c r="S64" s="68"/>
      <c r="T64" s="6" t="str">
        <f>APR!$G$24</f>
        <v/>
      </c>
      <c r="U64" s="69" t="str">
        <f>APR!$G$27</f>
        <v/>
      </c>
      <c r="V64" s="6" t="str">
        <f>MAY!$G$24</f>
        <v/>
      </c>
      <c r="W64" s="69" t="str">
        <f>MAY!$G$27</f>
        <v/>
      </c>
      <c r="X64" s="6" t="str">
        <f>JUN!$G$24</f>
        <v/>
      </c>
      <c r="Y64" s="69" t="str">
        <f>JUN!$G$27</f>
        <v/>
      </c>
      <c r="Z64" s="6"/>
      <c r="AA64" s="68"/>
      <c r="AB64" s="68"/>
      <c r="AC64" s="68"/>
      <c r="AD64" s="66"/>
    </row>
    <row r="65" spans="1:30" ht="15" customHeight="1" thickBot="1" x14ac:dyDescent="0.25">
      <c r="A65" s="59">
        <v>43199</v>
      </c>
      <c r="B65" s="60" t="str">
        <f>IFERROR(VLOOKUP(C65,Rates!$B$2:$O$451,14,FALSE),"")</f>
        <v/>
      </c>
      <c r="C65" s="93" t="str">
        <f>APR!$D$31</f>
        <v/>
      </c>
      <c r="D65" s="94" t="str">
        <f>APR!$D$31</f>
        <v/>
      </c>
      <c r="E65" s="61" t="str">
        <f>APR!$D$34</f>
        <v/>
      </c>
      <c r="G65" s="59">
        <v>43229</v>
      </c>
      <c r="H65" s="60" t="str">
        <f>IFERROR(VLOOKUP(I65,Rates!$B$2:$O$451,14,FALSE),"")</f>
        <v/>
      </c>
      <c r="I65" s="93" t="str">
        <f>MAY!$F$24</f>
        <v/>
      </c>
      <c r="J65" s="94" t="str">
        <f>MAY!$F$24</f>
        <v/>
      </c>
      <c r="K65" s="61" t="str">
        <f>MAY!$F$27</f>
        <v/>
      </c>
      <c r="M65" s="59">
        <v>43260</v>
      </c>
      <c r="N65" s="60" t="str">
        <f>IFERROR(VLOOKUP(O65,Rates!$B$2:$O$451,14,FALSE),"")</f>
        <v/>
      </c>
      <c r="O65" s="93" t="str">
        <f>JUN!$I$24</f>
        <v/>
      </c>
      <c r="P65" s="94" t="str">
        <f>JUN!$I$24</f>
        <v/>
      </c>
      <c r="Q65" s="61" t="str">
        <f>JUN!$I$27</f>
        <v/>
      </c>
      <c r="S65" s="68"/>
      <c r="T65" s="6" t="str">
        <f>APR!$H$24</f>
        <v/>
      </c>
      <c r="U65" s="69" t="str">
        <f>APR!$H$27</f>
        <v/>
      </c>
      <c r="V65" s="6" t="str">
        <f>MAY!$H$24</f>
        <v/>
      </c>
      <c r="W65" s="69" t="str">
        <f>MAY!$H$27</f>
        <v/>
      </c>
      <c r="X65" s="6" t="str">
        <f>JUN!$H$24</f>
        <v/>
      </c>
      <c r="Y65" s="69" t="str">
        <f>JUN!$H$27</f>
        <v/>
      </c>
      <c r="Z65" s="6"/>
      <c r="AA65" s="68"/>
      <c r="AB65" s="68"/>
      <c r="AC65" s="68"/>
      <c r="AD65" s="66"/>
    </row>
    <row r="66" spans="1:30" ht="15" customHeight="1" thickBot="1" x14ac:dyDescent="0.25">
      <c r="A66" s="59">
        <v>43200</v>
      </c>
      <c r="B66" s="60" t="str">
        <f>IFERROR(VLOOKUP(C66,Rates!$B$2:$O$451,14,FALSE),"")</f>
        <v/>
      </c>
      <c r="C66" s="93" t="str">
        <f>APR!$E$31</f>
        <v/>
      </c>
      <c r="D66" s="94" t="str">
        <f>APR!$E$31</f>
        <v/>
      </c>
      <c r="E66" s="61" t="str">
        <f>APR!$E$34</f>
        <v/>
      </c>
      <c r="G66" s="59">
        <v>43230</v>
      </c>
      <c r="H66" s="60" t="str">
        <f>IFERROR(VLOOKUP(I66,Rates!$B$2:$O$451,14,FALSE),"")</f>
        <v/>
      </c>
      <c r="I66" s="93" t="str">
        <f>MAY!$G$24</f>
        <v/>
      </c>
      <c r="J66" s="94" t="str">
        <f>MAY!$G$24</f>
        <v/>
      </c>
      <c r="K66" s="61" t="str">
        <f>MAY!$G$27</f>
        <v/>
      </c>
      <c r="M66" s="59">
        <v>43261</v>
      </c>
      <c r="N66" s="60" t="str">
        <f>IFERROR(VLOOKUP(O66,Rates!$B$2:$O$451,14,FALSE),"")</f>
        <v/>
      </c>
      <c r="O66" s="93" t="str">
        <f>JUN!$J$24</f>
        <v/>
      </c>
      <c r="P66" s="94" t="str">
        <f>JUN!$J$24</f>
        <v/>
      </c>
      <c r="Q66" s="61" t="str">
        <f>JUN!$J$27</f>
        <v/>
      </c>
      <c r="S66" s="68"/>
      <c r="T66" s="6" t="str">
        <f>APR!$I$24</f>
        <v/>
      </c>
      <c r="U66" s="69" t="str">
        <f>APR!$I$27</f>
        <v/>
      </c>
      <c r="V66" s="6" t="str">
        <f>MAY!$I$24</f>
        <v/>
      </c>
      <c r="W66" s="69" t="str">
        <f>MAY!$I$27</f>
        <v/>
      </c>
      <c r="X66" s="6" t="str">
        <f>JUN!$I$24</f>
        <v/>
      </c>
      <c r="Y66" s="69" t="str">
        <f>JUN!$I$27</f>
        <v/>
      </c>
      <c r="Z66" s="6"/>
      <c r="AA66" s="68"/>
      <c r="AB66" s="68"/>
      <c r="AC66" s="68"/>
      <c r="AD66" s="66"/>
    </row>
    <row r="67" spans="1:30" ht="15" customHeight="1" thickBot="1" x14ac:dyDescent="0.25">
      <c r="A67" s="59">
        <v>43201</v>
      </c>
      <c r="B67" s="60" t="str">
        <f>IFERROR(VLOOKUP(C67,Rates!$B$2:$O$451,14,FALSE),"")</f>
        <v/>
      </c>
      <c r="C67" s="93" t="str">
        <f>APR!$F$31</f>
        <v/>
      </c>
      <c r="D67" s="94" t="str">
        <f>APR!$F$31</f>
        <v/>
      </c>
      <c r="E67" s="61" t="str">
        <f>APR!$F$34</f>
        <v/>
      </c>
      <c r="G67" s="59">
        <v>43231</v>
      </c>
      <c r="H67" s="60" t="str">
        <f>IFERROR(VLOOKUP(I67,Rates!$B$2:$O$451,14,FALSE),"")</f>
        <v/>
      </c>
      <c r="I67" s="93" t="str">
        <f>MAY!$H$24</f>
        <v/>
      </c>
      <c r="J67" s="94" t="str">
        <f>MAY!$H$24</f>
        <v/>
      </c>
      <c r="K67" s="61" t="str">
        <f>MAY!$H$27</f>
        <v/>
      </c>
      <c r="M67" s="59">
        <v>43262</v>
      </c>
      <c r="N67" s="60" t="str">
        <f>IFERROR(VLOOKUP(O67,Rates!$B$2:$O$451,14,FALSE),"")</f>
        <v/>
      </c>
      <c r="O67" s="93" t="str">
        <f>JUN!$D$31</f>
        <v/>
      </c>
      <c r="P67" s="94" t="str">
        <f>JUN!$D$31</f>
        <v/>
      </c>
      <c r="Q67" s="61" t="str">
        <f>JUN!$D$34</f>
        <v/>
      </c>
      <c r="S67" s="68"/>
      <c r="T67" s="6" t="str">
        <f>APR!$J$24</f>
        <v/>
      </c>
      <c r="U67" s="69" t="str">
        <f>APR!$J$27</f>
        <v/>
      </c>
      <c r="V67" s="6" t="str">
        <f>MAY!$J$24</f>
        <v/>
      </c>
      <c r="W67" s="69" t="str">
        <f>MAY!$J$27</f>
        <v/>
      </c>
      <c r="X67" s="6" t="str">
        <f>JUN!$J$24</f>
        <v/>
      </c>
      <c r="Y67" s="69" t="str">
        <f>JUN!$J$27</f>
        <v/>
      </c>
      <c r="Z67" s="6"/>
      <c r="AA67" s="68"/>
      <c r="AB67" s="68"/>
      <c r="AC67" s="68"/>
      <c r="AD67" s="66"/>
    </row>
    <row r="68" spans="1:30" ht="15" customHeight="1" thickBot="1" x14ac:dyDescent="0.25">
      <c r="A68" s="59">
        <v>43202</v>
      </c>
      <c r="B68" s="60" t="str">
        <f>IFERROR(VLOOKUP(C68,Rates!$B$2:$O$451,14,FALSE),"")</f>
        <v/>
      </c>
      <c r="C68" s="93" t="str">
        <f>APR!$G$31</f>
        <v/>
      </c>
      <c r="D68" s="94" t="str">
        <f>APR!$G$31</f>
        <v/>
      </c>
      <c r="E68" s="61" t="str">
        <f>APR!$G$34</f>
        <v/>
      </c>
      <c r="G68" s="59">
        <v>43232</v>
      </c>
      <c r="H68" s="60" t="str">
        <f>IFERROR(VLOOKUP(I68,Rates!$B$2:$O$451,14,FALSE),"")</f>
        <v/>
      </c>
      <c r="I68" s="93" t="str">
        <f>MAY!$I$24</f>
        <v/>
      </c>
      <c r="J68" s="94" t="str">
        <f>MAY!$I$24</f>
        <v/>
      </c>
      <c r="K68" s="61" t="str">
        <f>MAY!$I$27</f>
        <v/>
      </c>
      <c r="M68" s="59">
        <v>43263</v>
      </c>
      <c r="N68" s="60" t="str">
        <f>IFERROR(VLOOKUP(O68,Rates!$B$2:$O$451,14,FALSE),"")</f>
        <v/>
      </c>
      <c r="O68" s="93" t="str">
        <f>JUN!$E$31</f>
        <v/>
      </c>
      <c r="P68" s="94" t="str">
        <f>JUN!$E$31</f>
        <v/>
      </c>
      <c r="Q68" s="61" t="str">
        <f>JUN!$E$34</f>
        <v/>
      </c>
      <c r="S68" s="68"/>
      <c r="T68" s="6" t="str">
        <f>APR!$D$31</f>
        <v/>
      </c>
      <c r="U68" s="69" t="str">
        <f>APR!$D$34</f>
        <v/>
      </c>
      <c r="V68" s="6" t="str">
        <f>MAY!$D$31</f>
        <v/>
      </c>
      <c r="W68" s="69" t="str">
        <f>MAY!$D$34</f>
        <v/>
      </c>
      <c r="X68" s="6" t="str">
        <f>JUN!$D$31</f>
        <v/>
      </c>
      <c r="Y68" s="69" t="str">
        <f>JUN!$D$34</f>
        <v/>
      </c>
      <c r="Z68" s="6"/>
      <c r="AA68" s="68"/>
      <c r="AB68" s="68"/>
      <c r="AC68" s="68"/>
      <c r="AD68" s="66"/>
    </row>
    <row r="69" spans="1:30" ht="15" customHeight="1" thickBot="1" x14ac:dyDescent="0.25">
      <c r="A69" s="59">
        <v>43203</v>
      </c>
      <c r="B69" s="60" t="str">
        <f>IFERROR(VLOOKUP(C69,Rates!$B$2:$O$451,14,FALSE),"")</f>
        <v/>
      </c>
      <c r="C69" s="93" t="str">
        <f>APR!$H$31</f>
        <v/>
      </c>
      <c r="D69" s="94" t="str">
        <f>APR!$H$31</f>
        <v/>
      </c>
      <c r="E69" s="61" t="str">
        <f>APR!$H$34</f>
        <v/>
      </c>
      <c r="G69" s="59">
        <v>43233</v>
      </c>
      <c r="H69" s="60" t="str">
        <f>IFERROR(VLOOKUP(I69,Rates!$B$2:$O$451,14,FALSE),"")</f>
        <v/>
      </c>
      <c r="I69" s="93" t="str">
        <f>MAY!$J$24</f>
        <v/>
      </c>
      <c r="J69" s="94" t="str">
        <f>MAY!$J$24</f>
        <v/>
      </c>
      <c r="K69" s="61" t="str">
        <f>MAY!$J$27</f>
        <v/>
      </c>
      <c r="M69" s="59">
        <v>43264</v>
      </c>
      <c r="N69" s="60" t="str">
        <f>IFERROR(VLOOKUP(O69,Rates!$B$2:$O$451,14,FALSE),"")</f>
        <v/>
      </c>
      <c r="O69" s="93" t="str">
        <f>JUN!$F$31</f>
        <v/>
      </c>
      <c r="P69" s="94" t="str">
        <f>JUN!$F$31</f>
        <v/>
      </c>
      <c r="Q69" s="61" t="str">
        <f>JUN!$F$34</f>
        <v/>
      </c>
      <c r="S69" s="68"/>
      <c r="T69" s="6" t="str">
        <f>APR!$E$31</f>
        <v/>
      </c>
      <c r="U69" s="69" t="str">
        <f>APR!$E$34</f>
        <v/>
      </c>
      <c r="V69" s="6" t="str">
        <f>MAY!$E$31</f>
        <v/>
      </c>
      <c r="W69" s="69" t="str">
        <f>MAY!$E$34</f>
        <v/>
      </c>
      <c r="X69" s="6" t="str">
        <f>JUN!$E$31</f>
        <v/>
      </c>
      <c r="Y69" s="69" t="str">
        <f>JUN!$E$34</f>
        <v/>
      </c>
      <c r="Z69" s="6"/>
      <c r="AA69" s="68"/>
      <c r="AB69" s="68"/>
      <c r="AC69" s="68"/>
      <c r="AD69" s="66"/>
    </row>
    <row r="70" spans="1:30" ht="15" customHeight="1" thickBot="1" x14ac:dyDescent="0.25">
      <c r="A70" s="59">
        <v>43204</v>
      </c>
      <c r="B70" s="60" t="str">
        <f>IFERROR(VLOOKUP(C70,Rates!$B$2:$O$451,14,FALSE),"")</f>
        <v/>
      </c>
      <c r="C70" s="93" t="str">
        <f>APR!$I$31</f>
        <v/>
      </c>
      <c r="D70" s="94" t="str">
        <f>APR!$I$31</f>
        <v/>
      </c>
      <c r="E70" s="61" t="str">
        <f>APR!$I$34</f>
        <v/>
      </c>
      <c r="G70" s="59">
        <v>43234</v>
      </c>
      <c r="H70" s="60" t="str">
        <f>IFERROR(VLOOKUP(I70,Rates!$B$2:$O$451,14,FALSE),"")</f>
        <v/>
      </c>
      <c r="I70" s="93" t="str">
        <f>MAY!$D$31</f>
        <v/>
      </c>
      <c r="J70" s="94" t="str">
        <f>MAY!$D$31</f>
        <v/>
      </c>
      <c r="K70" s="61" t="str">
        <f>MAY!$D$34</f>
        <v/>
      </c>
      <c r="M70" s="59">
        <v>43265</v>
      </c>
      <c r="N70" s="60" t="str">
        <f>IFERROR(VLOOKUP(O70,Rates!$B$2:$O$451,14,FALSE),"")</f>
        <v/>
      </c>
      <c r="O70" s="93" t="str">
        <f>JUN!$G$31</f>
        <v/>
      </c>
      <c r="P70" s="94" t="str">
        <f>JUN!$G$31</f>
        <v/>
      </c>
      <c r="Q70" s="61" t="str">
        <f>JUN!$G$34</f>
        <v/>
      </c>
      <c r="S70" s="68"/>
      <c r="T70" s="6" t="str">
        <f>APR!$F$31</f>
        <v/>
      </c>
      <c r="U70" s="69" t="str">
        <f>APR!$F$34</f>
        <v/>
      </c>
      <c r="V70" s="6" t="str">
        <f>MAY!$F$31</f>
        <v/>
      </c>
      <c r="W70" s="69" t="str">
        <f>MAY!$F$34</f>
        <v/>
      </c>
      <c r="X70" s="6" t="str">
        <f>JUN!$F$31</f>
        <v/>
      </c>
      <c r="Y70" s="69" t="str">
        <f>JUN!$F$34</f>
        <v/>
      </c>
      <c r="Z70" s="6"/>
      <c r="AA70" s="68"/>
      <c r="AB70" s="68"/>
      <c r="AC70" s="68"/>
      <c r="AD70" s="66"/>
    </row>
    <row r="71" spans="1:30" ht="15" customHeight="1" thickBot="1" x14ac:dyDescent="0.25">
      <c r="A71" s="59">
        <v>43205</v>
      </c>
      <c r="B71" s="60" t="str">
        <f>IFERROR(VLOOKUP(C71,Rates!$B$2:$O$451,14,FALSE),"")</f>
        <v/>
      </c>
      <c r="C71" s="93" t="str">
        <f>APR!$J$31</f>
        <v/>
      </c>
      <c r="D71" s="94" t="str">
        <f>APR!$J$31</f>
        <v/>
      </c>
      <c r="E71" s="61" t="str">
        <f>APR!$J$34</f>
        <v/>
      </c>
      <c r="G71" s="59">
        <v>43235</v>
      </c>
      <c r="H71" s="60" t="str">
        <f>IFERROR(VLOOKUP(I71,Rates!$B$2:$O$451,14,FALSE),"")</f>
        <v/>
      </c>
      <c r="I71" s="93" t="str">
        <f>MAY!$E$31</f>
        <v/>
      </c>
      <c r="J71" s="94" t="str">
        <f>MAY!$E$31</f>
        <v/>
      </c>
      <c r="K71" s="61" t="str">
        <f>MAY!$E$34</f>
        <v/>
      </c>
      <c r="M71" s="59">
        <v>43266</v>
      </c>
      <c r="N71" s="60" t="str">
        <f>IFERROR(VLOOKUP(O71,Rates!$B$2:$O$451,14,FALSE),"")</f>
        <v/>
      </c>
      <c r="O71" s="93" t="str">
        <f>JUN!$H$31</f>
        <v/>
      </c>
      <c r="P71" s="94" t="str">
        <f>JUN!$H$31</f>
        <v/>
      </c>
      <c r="Q71" s="61" t="str">
        <f>JUN!$H$34</f>
        <v/>
      </c>
      <c r="S71" s="68"/>
      <c r="T71" s="6" t="str">
        <f>APR!$G$31</f>
        <v/>
      </c>
      <c r="U71" s="69" t="str">
        <f>APR!$G$34</f>
        <v/>
      </c>
      <c r="V71" s="6" t="str">
        <f>MAY!$G$31</f>
        <v/>
      </c>
      <c r="W71" s="69" t="str">
        <f>MAY!$G$34</f>
        <v/>
      </c>
      <c r="X71" s="6" t="str">
        <f>JUN!$G$31</f>
        <v/>
      </c>
      <c r="Y71" s="69" t="str">
        <f>JUN!$G$34</f>
        <v/>
      </c>
      <c r="Z71" s="6"/>
      <c r="AA71" s="68"/>
      <c r="AB71" s="68"/>
      <c r="AC71" s="68"/>
      <c r="AD71" s="66"/>
    </row>
    <row r="72" spans="1:30" ht="15" customHeight="1" thickBot="1" x14ac:dyDescent="0.25">
      <c r="A72" s="59">
        <v>43206</v>
      </c>
      <c r="B72" s="60" t="str">
        <f>IFERROR(VLOOKUP(C72,Rates!$B$2:$O$451,14,FALSE),"")</f>
        <v/>
      </c>
      <c r="C72" s="93" t="str">
        <f>APR!$D$38</f>
        <v/>
      </c>
      <c r="D72" s="94" t="str">
        <f>APR!$D$38</f>
        <v/>
      </c>
      <c r="E72" s="61" t="str">
        <f>APR!$D$41</f>
        <v/>
      </c>
      <c r="G72" s="59">
        <v>43236</v>
      </c>
      <c r="H72" s="60" t="str">
        <f>IFERROR(VLOOKUP(I72,Rates!$B$2:$O$451,14,FALSE),"")</f>
        <v/>
      </c>
      <c r="I72" s="93" t="str">
        <f>MAY!$F$31</f>
        <v/>
      </c>
      <c r="J72" s="94" t="str">
        <f>MAY!$F$31</f>
        <v/>
      </c>
      <c r="K72" s="61" t="str">
        <f>MAY!$F$34</f>
        <v/>
      </c>
      <c r="M72" s="59">
        <v>43267</v>
      </c>
      <c r="N72" s="60" t="str">
        <f>IFERROR(VLOOKUP(O72,Rates!$B$2:$O$451,14,FALSE),"")</f>
        <v/>
      </c>
      <c r="O72" s="93" t="str">
        <f>JUN!$I$31</f>
        <v/>
      </c>
      <c r="P72" s="94" t="str">
        <f>JUN!$I$31</f>
        <v/>
      </c>
      <c r="Q72" s="61" t="str">
        <f>JUN!$I$34</f>
        <v/>
      </c>
      <c r="S72" s="68"/>
      <c r="T72" s="6" t="str">
        <f>APR!$H$31</f>
        <v/>
      </c>
      <c r="U72" s="69" t="str">
        <f>APR!$H$34</f>
        <v/>
      </c>
      <c r="V72" s="6" t="str">
        <f>MAY!$H$31</f>
        <v/>
      </c>
      <c r="W72" s="69" t="str">
        <f>MAY!$H$34</f>
        <v/>
      </c>
      <c r="X72" s="6" t="str">
        <f>JUN!$H$31</f>
        <v/>
      </c>
      <c r="Y72" s="69" t="str">
        <f>JUN!$H$34</f>
        <v/>
      </c>
      <c r="Z72" s="6"/>
      <c r="AA72" s="68"/>
      <c r="AB72" s="68"/>
      <c r="AC72" s="68"/>
      <c r="AD72" s="66"/>
    </row>
    <row r="73" spans="1:30" ht="15" customHeight="1" thickBot="1" x14ac:dyDescent="0.25">
      <c r="A73" s="59">
        <v>43207</v>
      </c>
      <c r="B73" s="60" t="str">
        <f>IFERROR(VLOOKUP(C73,Rates!$B$2:$O$451,14,FALSE),"")</f>
        <v/>
      </c>
      <c r="C73" s="93" t="str">
        <f>APR!$E$38</f>
        <v/>
      </c>
      <c r="D73" s="94" t="str">
        <f>APR!$E$38</f>
        <v/>
      </c>
      <c r="E73" s="61" t="str">
        <f>APR!$E$41</f>
        <v/>
      </c>
      <c r="G73" s="59">
        <v>43237</v>
      </c>
      <c r="H73" s="60" t="str">
        <f>IFERROR(VLOOKUP(I73,Rates!$B$2:$O$451,14,FALSE),"")</f>
        <v/>
      </c>
      <c r="I73" s="93" t="str">
        <f>MAY!$G$31</f>
        <v/>
      </c>
      <c r="J73" s="94" t="str">
        <f>MAY!$G$31</f>
        <v/>
      </c>
      <c r="K73" s="61" t="str">
        <f>MAY!$G$34</f>
        <v/>
      </c>
      <c r="M73" s="59">
        <v>43268</v>
      </c>
      <c r="N73" s="60" t="str">
        <f>IFERROR(VLOOKUP(O73,Rates!$B$2:$O$451,14,FALSE),"")</f>
        <v/>
      </c>
      <c r="O73" s="93" t="str">
        <f>JUN!$J$31</f>
        <v/>
      </c>
      <c r="P73" s="94" t="str">
        <f>JUN!$J$31</f>
        <v/>
      </c>
      <c r="Q73" s="61" t="str">
        <f>JUN!$J$34</f>
        <v/>
      </c>
      <c r="S73" s="68"/>
      <c r="T73" s="6" t="str">
        <f>APR!$I$31</f>
        <v/>
      </c>
      <c r="U73" s="69" t="str">
        <f>APR!$I$34</f>
        <v/>
      </c>
      <c r="V73" s="6" t="str">
        <f>MAY!$I$31</f>
        <v/>
      </c>
      <c r="W73" s="69" t="str">
        <f>MAY!$I$34</f>
        <v/>
      </c>
      <c r="X73" s="6" t="str">
        <f>JUN!$I$31</f>
        <v/>
      </c>
      <c r="Y73" s="69" t="str">
        <f>JUN!$I$34</f>
        <v/>
      </c>
      <c r="Z73" s="6"/>
      <c r="AA73" s="68"/>
      <c r="AB73" s="68"/>
      <c r="AC73" s="68"/>
      <c r="AD73" s="66"/>
    </row>
    <row r="74" spans="1:30" ht="15" customHeight="1" thickBot="1" x14ac:dyDescent="0.25">
      <c r="A74" s="59">
        <v>43208</v>
      </c>
      <c r="B74" s="60" t="str">
        <f>IFERROR(VLOOKUP(C74,Rates!$B$2:$O$451,14,FALSE),"")</f>
        <v/>
      </c>
      <c r="C74" s="93" t="str">
        <f>APR!$F$38</f>
        <v/>
      </c>
      <c r="D74" s="94" t="str">
        <f>APR!$F$38</f>
        <v/>
      </c>
      <c r="E74" s="61" t="str">
        <f>APR!$F$41</f>
        <v/>
      </c>
      <c r="G74" s="59">
        <v>43238</v>
      </c>
      <c r="H74" s="60" t="str">
        <f>IFERROR(VLOOKUP(I74,Rates!$B$2:$O$451,14,FALSE),"")</f>
        <v/>
      </c>
      <c r="I74" s="93" t="str">
        <f>MAY!$H$31</f>
        <v/>
      </c>
      <c r="J74" s="94" t="str">
        <f>MAY!$H$31</f>
        <v/>
      </c>
      <c r="K74" s="61" t="str">
        <f>MAY!$H$34</f>
        <v/>
      </c>
      <c r="M74" s="59">
        <v>43269</v>
      </c>
      <c r="N74" s="60" t="str">
        <f>IFERROR(VLOOKUP(O74,Rates!$B$2:$O$451,14,FALSE),"")</f>
        <v/>
      </c>
      <c r="O74" s="93" t="str">
        <f>JUN!$D$38</f>
        <v/>
      </c>
      <c r="P74" s="94" t="str">
        <f>JUN!$D$38</f>
        <v/>
      </c>
      <c r="Q74" s="61" t="str">
        <f>JUN!$D$41</f>
        <v/>
      </c>
      <c r="S74" s="68"/>
      <c r="T74" s="6" t="str">
        <f>APR!$J$31</f>
        <v/>
      </c>
      <c r="U74" s="69" t="str">
        <f>APR!$J$34</f>
        <v/>
      </c>
      <c r="V74" s="6" t="str">
        <f>MAY!$J$31</f>
        <v/>
      </c>
      <c r="W74" s="69" t="str">
        <f>MAY!$J$34</f>
        <v/>
      </c>
      <c r="X74" s="6" t="str">
        <f>JUN!$J$31</f>
        <v/>
      </c>
      <c r="Y74" s="69" t="str">
        <f>JUN!$J$34</f>
        <v/>
      </c>
      <c r="Z74" s="6"/>
      <c r="AA74" s="68"/>
      <c r="AB74" s="68"/>
      <c r="AC74" s="68"/>
      <c r="AD74" s="66"/>
    </row>
    <row r="75" spans="1:30" ht="15" customHeight="1" thickBot="1" x14ac:dyDescent="0.25">
      <c r="A75" s="59">
        <v>43209</v>
      </c>
      <c r="B75" s="60" t="str">
        <f>IFERROR(VLOOKUP(C75,Rates!$B$2:$O$451,14,FALSE),"")</f>
        <v/>
      </c>
      <c r="C75" s="93" t="str">
        <f>APR!$G$38</f>
        <v/>
      </c>
      <c r="D75" s="94" t="str">
        <f>APR!$G$38</f>
        <v/>
      </c>
      <c r="E75" s="61" t="str">
        <f>APR!$G$41</f>
        <v/>
      </c>
      <c r="G75" s="59">
        <v>43239</v>
      </c>
      <c r="H75" s="60" t="str">
        <f>IFERROR(VLOOKUP(I75,Rates!$B$2:$O$451,14,FALSE),"")</f>
        <v/>
      </c>
      <c r="I75" s="93" t="str">
        <f>MAY!$I$31</f>
        <v/>
      </c>
      <c r="J75" s="94" t="str">
        <f>MAY!$I$31</f>
        <v/>
      </c>
      <c r="K75" s="61" t="str">
        <f>MAY!$I$34</f>
        <v/>
      </c>
      <c r="M75" s="59">
        <v>43270</v>
      </c>
      <c r="N75" s="60" t="str">
        <f>IFERROR(VLOOKUP(O75,Rates!$B$2:$O$451,14,FALSE),"")</f>
        <v/>
      </c>
      <c r="O75" s="93" t="str">
        <f>JUN!$E$38</f>
        <v/>
      </c>
      <c r="P75" s="94" t="str">
        <f>JUN!$E$38</f>
        <v/>
      </c>
      <c r="Q75" s="61" t="str">
        <f>JUN!$E$41</f>
        <v/>
      </c>
      <c r="S75" s="68"/>
      <c r="T75" s="6" t="str">
        <f>APR!$D$38</f>
        <v/>
      </c>
      <c r="U75" s="69" t="str">
        <f>APR!$D$41</f>
        <v/>
      </c>
      <c r="V75" s="6" t="str">
        <f>MAY!$D$38</f>
        <v/>
      </c>
      <c r="W75" s="69" t="str">
        <f>MAY!$D$41</f>
        <v/>
      </c>
      <c r="X75" s="6" t="str">
        <f>JUN!$D$38</f>
        <v/>
      </c>
      <c r="Y75" s="69" t="str">
        <f>JUN!$D$41</f>
        <v/>
      </c>
      <c r="Z75" s="6"/>
      <c r="AA75" s="68"/>
      <c r="AB75" s="68"/>
      <c r="AC75" s="68"/>
      <c r="AD75" s="66"/>
    </row>
    <row r="76" spans="1:30" ht="15" customHeight="1" thickBot="1" x14ac:dyDescent="0.25">
      <c r="A76" s="59">
        <v>43210</v>
      </c>
      <c r="B76" s="60" t="str">
        <f>IFERROR(VLOOKUP(C76,Rates!$B$2:$O$451,14,FALSE),"")</f>
        <v/>
      </c>
      <c r="C76" s="93" t="str">
        <f>APR!$H$38</f>
        <v/>
      </c>
      <c r="D76" s="94" t="str">
        <f>APR!$H$38</f>
        <v/>
      </c>
      <c r="E76" s="61" t="str">
        <f>APR!$H$41</f>
        <v/>
      </c>
      <c r="G76" s="59">
        <v>43240</v>
      </c>
      <c r="H76" s="60" t="str">
        <f>IFERROR(VLOOKUP(I76,Rates!$B$2:$O$451,14,FALSE),"")</f>
        <v/>
      </c>
      <c r="I76" s="93" t="str">
        <f>MAY!$J$31</f>
        <v/>
      </c>
      <c r="J76" s="94" t="str">
        <f>MAY!$J$31</f>
        <v/>
      </c>
      <c r="K76" s="61" t="str">
        <f>MAY!$J$34</f>
        <v/>
      </c>
      <c r="M76" s="59">
        <v>43271</v>
      </c>
      <c r="N76" s="60" t="str">
        <f>IFERROR(VLOOKUP(O76,Rates!$B$2:$O$451,14,FALSE),"")</f>
        <v/>
      </c>
      <c r="O76" s="93" t="str">
        <f>JUN!$F$38</f>
        <v/>
      </c>
      <c r="P76" s="94" t="str">
        <f>JUN!$F$38</f>
        <v/>
      </c>
      <c r="Q76" s="61" t="str">
        <f>JUN!$F$41</f>
        <v/>
      </c>
      <c r="S76" s="68"/>
      <c r="T76" s="6" t="str">
        <f>APR!$E$38</f>
        <v/>
      </c>
      <c r="U76" s="69" t="str">
        <f>APR!$E$41</f>
        <v/>
      </c>
      <c r="V76" s="6" t="str">
        <f>MAY!$E$38</f>
        <v/>
      </c>
      <c r="W76" s="69" t="str">
        <f>MAY!$E$41</f>
        <v/>
      </c>
      <c r="X76" s="6" t="str">
        <f>JUN!$E$38</f>
        <v/>
      </c>
      <c r="Y76" s="69" t="str">
        <f>JUN!$E$41</f>
        <v/>
      </c>
      <c r="Z76" s="6"/>
      <c r="AA76" s="68"/>
      <c r="AB76" s="68"/>
      <c r="AC76" s="68"/>
      <c r="AD76" s="66"/>
    </row>
    <row r="77" spans="1:30" ht="15" customHeight="1" thickBot="1" x14ac:dyDescent="0.25">
      <c r="A77" s="59">
        <v>43211</v>
      </c>
      <c r="B77" s="60" t="str">
        <f>IFERROR(VLOOKUP(C77,Rates!$B$2:$O$451,14,FALSE),"")</f>
        <v/>
      </c>
      <c r="C77" s="93" t="str">
        <f>APR!$I$38</f>
        <v/>
      </c>
      <c r="D77" s="94" t="str">
        <f>APR!$I$38</f>
        <v/>
      </c>
      <c r="E77" s="61" t="str">
        <f>APR!$I$41</f>
        <v/>
      </c>
      <c r="G77" s="59">
        <v>43241</v>
      </c>
      <c r="H77" s="60" t="str">
        <f>IFERROR(VLOOKUP(I77,Rates!$B$2:$O$451,14,FALSE),"")</f>
        <v/>
      </c>
      <c r="I77" s="93" t="str">
        <f>MAY!$D$38</f>
        <v/>
      </c>
      <c r="J77" s="94" t="str">
        <f>MAY!$D$38</f>
        <v/>
      </c>
      <c r="K77" s="61" t="str">
        <f>MAY!$D$41</f>
        <v/>
      </c>
      <c r="M77" s="59">
        <v>43272</v>
      </c>
      <c r="N77" s="60" t="str">
        <f>IFERROR(VLOOKUP(O77,Rates!$B$2:$O$451,14,FALSE),"")</f>
        <v/>
      </c>
      <c r="O77" s="93" t="str">
        <f>JUN!$G$38</f>
        <v/>
      </c>
      <c r="P77" s="94" t="str">
        <f>JUN!$G$38</f>
        <v/>
      </c>
      <c r="Q77" s="61" t="str">
        <f>JUN!$G$41</f>
        <v/>
      </c>
      <c r="S77" s="68"/>
      <c r="T77" s="6" t="str">
        <f>APR!$F$38</f>
        <v/>
      </c>
      <c r="U77" s="69" t="str">
        <f>APR!$F$41</f>
        <v/>
      </c>
      <c r="V77" s="6" t="str">
        <f>MAY!$F$38</f>
        <v/>
      </c>
      <c r="W77" s="69" t="str">
        <f>MAY!$F$41</f>
        <v/>
      </c>
      <c r="X77" s="6" t="str">
        <f>JUN!$F$38</f>
        <v/>
      </c>
      <c r="Y77" s="69" t="str">
        <f>JUN!$F$41</f>
        <v/>
      </c>
      <c r="Z77" s="6"/>
      <c r="AA77" s="68"/>
      <c r="AB77" s="68"/>
      <c r="AC77" s="68"/>
      <c r="AD77" s="66"/>
    </row>
    <row r="78" spans="1:30" ht="15" customHeight="1" thickBot="1" x14ac:dyDescent="0.25">
      <c r="A78" s="59">
        <v>43212</v>
      </c>
      <c r="B78" s="60" t="str">
        <f>IFERROR(VLOOKUP(C78,Rates!$B$2:$O$451,14,FALSE),"")</f>
        <v/>
      </c>
      <c r="C78" s="93" t="str">
        <f>APR!$J$38</f>
        <v/>
      </c>
      <c r="D78" s="94" t="str">
        <f>APR!$J$38</f>
        <v/>
      </c>
      <c r="E78" s="61" t="str">
        <f>APR!$J$41</f>
        <v/>
      </c>
      <c r="G78" s="59">
        <v>43242</v>
      </c>
      <c r="H78" s="60" t="str">
        <f>IFERROR(VLOOKUP(I78,Rates!$B$2:$O$451,14,FALSE),"")</f>
        <v/>
      </c>
      <c r="I78" s="93" t="str">
        <f>MAY!$E$38</f>
        <v/>
      </c>
      <c r="J78" s="94" t="str">
        <f>MAY!$E$38</f>
        <v/>
      </c>
      <c r="K78" s="61" t="str">
        <f>MAY!$E$41</f>
        <v/>
      </c>
      <c r="M78" s="59">
        <v>43273</v>
      </c>
      <c r="N78" s="60" t="str">
        <f>IFERROR(VLOOKUP(O78,Rates!$B$2:$O$451,14,FALSE),"")</f>
        <v/>
      </c>
      <c r="O78" s="93" t="str">
        <f>JUN!$H$38</f>
        <v/>
      </c>
      <c r="P78" s="94" t="str">
        <f>JUN!$H$38</f>
        <v/>
      </c>
      <c r="Q78" s="61" t="str">
        <f>JUN!$H$41</f>
        <v/>
      </c>
      <c r="S78" s="68"/>
      <c r="T78" s="6" t="str">
        <f>APR!$G$38</f>
        <v/>
      </c>
      <c r="U78" s="69" t="str">
        <f>APR!$G$41</f>
        <v/>
      </c>
      <c r="V78" s="6" t="str">
        <f>MAY!$G$38</f>
        <v/>
      </c>
      <c r="W78" s="69" t="str">
        <f>MAY!$G$41</f>
        <v/>
      </c>
      <c r="X78" s="6" t="str">
        <f>JUN!$G$38</f>
        <v/>
      </c>
      <c r="Y78" s="69" t="str">
        <f>JUN!$G$41</f>
        <v/>
      </c>
      <c r="Z78" s="6"/>
      <c r="AA78" s="68"/>
      <c r="AB78" s="68"/>
      <c r="AC78" s="68"/>
      <c r="AD78" s="66"/>
    </row>
    <row r="79" spans="1:30" ht="15" customHeight="1" thickBot="1" x14ac:dyDescent="0.25">
      <c r="A79" s="59">
        <v>43213</v>
      </c>
      <c r="B79" s="60" t="str">
        <f>IFERROR(VLOOKUP(C79,Rates!$B$2:$O$451,14,FALSE),"")</f>
        <v/>
      </c>
      <c r="C79" s="93" t="str">
        <f>APR!$D$45</f>
        <v/>
      </c>
      <c r="D79" s="94" t="str">
        <f>APR!$D$45</f>
        <v/>
      </c>
      <c r="E79" s="61" t="str">
        <f>APR!$D$48</f>
        <v/>
      </c>
      <c r="G79" s="59">
        <v>43243</v>
      </c>
      <c r="H79" s="60" t="str">
        <f>IFERROR(VLOOKUP(I79,Rates!$B$2:$O$451,14,FALSE),"")</f>
        <v/>
      </c>
      <c r="I79" s="93" t="str">
        <f>MAY!$F$38</f>
        <v/>
      </c>
      <c r="J79" s="94" t="str">
        <f>MAY!$F$38</f>
        <v/>
      </c>
      <c r="K79" s="61" t="str">
        <f>MAY!$F$41</f>
        <v/>
      </c>
      <c r="M79" s="59">
        <v>43274</v>
      </c>
      <c r="N79" s="60" t="str">
        <f>IFERROR(VLOOKUP(O79,Rates!$B$2:$O$451,14,FALSE),"")</f>
        <v/>
      </c>
      <c r="O79" s="93" t="str">
        <f>JUN!$I$38</f>
        <v/>
      </c>
      <c r="P79" s="94" t="str">
        <f>JUN!$I$38</f>
        <v/>
      </c>
      <c r="Q79" s="61" t="str">
        <f>JUN!$I$41</f>
        <v/>
      </c>
      <c r="S79" s="68"/>
      <c r="T79" s="6" t="str">
        <f>APR!$H$38</f>
        <v/>
      </c>
      <c r="U79" s="69" t="str">
        <f>APR!$H$41</f>
        <v/>
      </c>
      <c r="V79" s="6" t="str">
        <f>MAY!$H$38</f>
        <v/>
      </c>
      <c r="W79" s="69" t="str">
        <f>MAY!$H$41</f>
        <v/>
      </c>
      <c r="X79" s="6" t="str">
        <f>JUN!$H$38</f>
        <v/>
      </c>
      <c r="Y79" s="69" t="str">
        <f>JUN!$H$41</f>
        <v/>
      </c>
      <c r="Z79" s="6"/>
      <c r="AA79" s="68"/>
      <c r="AB79" s="68"/>
      <c r="AC79" s="68"/>
      <c r="AD79" s="66"/>
    </row>
    <row r="80" spans="1:30" ht="15" customHeight="1" thickBot="1" x14ac:dyDescent="0.25">
      <c r="A80" s="59">
        <v>43214</v>
      </c>
      <c r="B80" s="60" t="str">
        <f>IFERROR(VLOOKUP(C80,Rates!$B$2:$O$451,14,FALSE),"")</f>
        <v/>
      </c>
      <c r="C80" s="93" t="str">
        <f>APR!$E$45</f>
        <v/>
      </c>
      <c r="D80" s="94" t="str">
        <f>APR!$E$45</f>
        <v/>
      </c>
      <c r="E80" s="61" t="str">
        <f>APR!$E$48</f>
        <v/>
      </c>
      <c r="G80" s="59">
        <v>43244</v>
      </c>
      <c r="H80" s="60" t="str">
        <f>IFERROR(VLOOKUP(I80,Rates!$B$2:$O$451,14,FALSE),"")</f>
        <v/>
      </c>
      <c r="I80" s="93" t="str">
        <f>MAY!$G$38</f>
        <v/>
      </c>
      <c r="J80" s="94" t="str">
        <f>MAY!$G$38</f>
        <v/>
      </c>
      <c r="K80" s="61" t="str">
        <f>MAY!$G$41</f>
        <v/>
      </c>
      <c r="M80" s="59">
        <v>43275</v>
      </c>
      <c r="N80" s="60" t="str">
        <f>IFERROR(VLOOKUP(O80,Rates!$B$2:$O$451,14,FALSE),"")</f>
        <v/>
      </c>
      <c r="O80" s="93" t="str">
        <f>JUN!$J$38</f>
        <v/>
      </c>
      <c r="P80" s="94" t="str">
        <f>JUN!$J$38</f>
        <v/>
      </c>
      <c r="Q80" s="61" t="str">
        <f>JUN!$J$41</f>
        <v/>
      </c>
      <c r="S80" s="68"/>
      <c r="T80" s="6" t="str">
        <f>APR!$I$38</f>
        <v/>
      </c>
      <c r="U80" s="69" t="str">
        <f>APR!$I$41</f>
        <v/>
      </c>
      <c r="V80" s="6" t="str">
        <f>MAY!$I$38</f>
        <v/>
      </c>
      <c r="W80" s="69" t="str">
        <f>MAY!$I$41</f>
        <v/>
      </c>
      <c r="X80" s="6" t="str">
        <f>JUN!$I$38</f>
        <v/>
      </c>
      <c r="Y80" s="69" t="str">
        <f>JUN!$I$41</f>
        <v/>
      </c>
      <c r="Z80" s="6"/>
      <c r="AA80" s="68"/>
      <c r="AB80" s="68"/>
      <c r="AC80" s="68"/>
      <c r="AD80" s="66"/>
    </row>
    <row r="81" spans="1:30" ht="15" customHeight="1" thickBot="1" x14ac:dyDescent="0.25">
      <c r="A81" s="59">
        <v>43215</v>
      </c>
      <c r="B81" s="60" t="str">
        <f>IFERROR(VLOOKUP(C81,Rates!$B$2:$O$451,14,FALSE),"")</f>
        <v/>
      </c>
      <c r="C81" s="93" t="str">
        <f>APR!$F$45</f>
        <v/>
      </c>
      <c r="D81" s="94" t="str">
        <f>APR!$F$45</f>
        <v/>
      </c>
      <c r="E81" s="61" t="str">
        <f>APR!$F$48</f>
        <v/>
      </c>
      <c r="G81" s="59">
        <v>43245</v>
      </c>
      <c r="H81" s="60" t="str">
        <f>IFERROR(VLOOKUP(I81,Rates!$B$2:$O$451,14,FALSE),"")</f>
        <v/>
      </c>
      <c r="I81" s="93" t="str">
        <f>MAY!$H$38</f>
        <v/>
      </c>
      <c r="J81" s="94" t="str">
        <f>MAY!$H$38</f>
        <v/>
      </c>
      <c r="K81" s="61" t="str">
        <f>MAY!$H$41</f>
        <v/>
      </c>
      <c r="M81" s="59">
        <v>43276</v>
      </c>
      <c r="N81" s="60" t="str">
        <f>IFERROR(VLOOKUP(O81,Rates!$B$2:$O$451,14,FALSE),"")</f>
        <v/>
      </c>
      <c r="O81" s="93" t="str">
        <f>JUN!$D$45</f>
        <v/>
      </c>
      <c r="P81" s="94" t="str">
        <f>JUN!$D$45</f>
        <v/>
      </c>
      <c r="Q81" s="61" t="str">
        <f>JUN!$D$48</f>
        <v/>
      </c>
      <c r="S81" s="68"/>
      <c r="T81" s="6" t="str">
        <f>APR!$J$38</f>
        <v/>
      </c>
      <c r="U81" s="69" t="str">
        <f>APR!$J$41</f>
        <v/>
      </c>
      <c r="V81" s="6" t="str">
        <f>MAY!$J$38</f>
        <v/>
      </c>
      <c r="W81" s="69" t="str">
        <f>MAY!$J$41</f>
        <v/>
      </c>
      <c r="X81" s="6" t="str">
        <f>JUN!$J$38</f>
        <v/>
      </c>
      <c r="Y81" s="69" t="str">
        <f>JUN!$J$41</f>
        <v/>
      </c>
      <c r="Z81" s="6"/>
      <c r="AA81" s="68"/>
      <c r="AB81" s="68"/>
      <c r="AC81" s="68"/>
      <c r="AD81" s="66"/>
    </row>
    <row r="82" spans="1:30" ht="15" customHeight="1" thickBot="1" x14ac:dyDescent="0.25">
      <c r="A82" s="59">
        <v>43216</v>
      </c>
      <c r="B82" s="60" t="str">
        <f>IFERROR(VLOOKUP(C82,Rates!$B$2:$O$451,14,FALSE),"")</f>
        <v/>
      </c>
      <c r="C82" s="93" t="str">
        <f>APR!$G$45</f>
        <v/>
      </c>
      <c r="D82" s="94" t="str">
        <f>APR!$G$45</f>
        <v/>
      </c>
      <c r="E82" s="61" t="str">
        <f>APR!$G$48</f>
        <v/>
      </c>
      <c r="G82" s="59">
        <v>43246</v>
      </c>
      <c r="H82" s="60" t="str">
        <f>IFERROR(VLOOKUP(I82,Rates!$B$2:$O$451,14,FALSE),"")</f>
        <v/>
      </c>
      <c r="I82" s="93" t="str">
        <f>MAY!$I$38</f>
        <v/>
      </c>
      <c r="J82" s="94" t="str">
        <f>MAY!$I$38</f>
        <v/>
      </c>
      <c r="K82" s="61" t="str">
        <f>MAY!$I$41</f>
        <v/>
      </c>
      <c r="M82" s="59">
        <v>43277</v>
      </c>
      <c r="N82" s="60" t="str">
        <f>IFERROR(VLOOKUP(O82,Rates!$B$2:$O$451,14,FALSE),"")</f>
        <v/>
      </c>
      <c r="O82" s="93" t="str">
        <f>JUN!$E$45</f>
        <v/>
      </c>
      <c r="P82" s="94" t="str">
        <f>JUN!$E$45</f>
        <v/>
      </c>
      <c r="Q82" s="61" t="str">
        <f>JUN!$E$48</f>
        <v/>
      </c>
      <c r="S82" s="68"/>
      <c r="T82" s="6" t="str">
        <f>APR!$D$45</f>
        <v/>
      </c>
      <c r="U82" s="69" t="str">
        <f>APR!$D$48</f>
        <v/>
      </c>
      <c r="V82" s="6" t="str">
        <f>MAY!$D$45</f>
        <v/>
      </c>
      <c r="W82" s="69" t="str">
        <f>MAY!$D$48</f>
        <v/>
      </c>
      <c r="X82" s="6" t="str">
        <f>JUN!$D$45</f>
        <v/>
      </c>
      <c r="Y82" s="69" t="str">
        <f>JUN!$D$48</f>
        <v/>
      </c>
      <c r="Z82" s="6"/>
      <c r="AA82" s="68"/>
      <c r="AB82" s="68"/>
      <c r="AC82" s="68"/>
      <c r="AD82" s="66"/>
    </row>
    <row r="83" spans="1:30" ht="15" customHeight="1" thickBot="1" x14ac:dyDescent="0.25">
      <c r="A83" s="59">
        <v>43217</v>
      </c>
      <c r="B83" s="60" t="str">
        <f>IFERROR(VLOOKUP(C83,Rates!$B$2:$O$451,14,FALSE),"")</f>
        <v/>
      </c>
      <c r="C83" s="93" t="str">
        <f>APR!$H$45</f>
        <v/>
      </c>
      <c r="D83" s="94" t="str">
        <f>APR!$H$45</f>
        <v/>
      </c>
      <c r="E83" s="61" t="str">
        <f>APR!$H$48</f>
        <v/>
      </c>
      <c r="G83" s="59">
        <v>43247</v>
      </c>
      <c r="H83" s="60" t="str">
        <f>IFERROR(VLOOKUP(I83,Rates!$B$2:$O$451,14,FALSE),"")</f>
        <v/>
      </c>
      <c r="I83" s="93" t="str">
        <f>MAY!$J$38</f>
        <v/>
      </c>
      <c r="J83" s="94" t="str">
        <f>MAY!$J$38</f>
        <v/>
      </c>
      <c r="K83" s="61" t="str">
        <f>MAY!$J$41</f>
        <v/>
      </c>
      <c r="M83" s="59">
        <v>43278</v>
      </c>
      <c r="N83" s="60" t="str">
        <f>IFERROR(VLOOKUP(O83,Rates!$B$2:$O$451,14,FALSE),"")</f>
        <v/>
      </c>
      <c r="O83" s="93" t="str">
        <f>JUN!$F$45</f>
        <v/>
      </c>
      <c r="P83" s="94" t="str">
        <f>JUN!$F$45</f>
        <v/>
      </c>
      <c r="Q83" s="61" t="str">
        <f>JUN!$F$48</f>
        <v/>
      </c>
      <c r="S83" s="68"/>
      <c r="T83" s="6" t="str">
        <f>APR!$E$45</f>
        <v/>
      </c>
      <c r="U83" s="69" t="str">
        <f>APR!$E$48</f>
        <v/>
      </c>
      <c r="V83" s="6" t="str">
        <f>MAY!$E$45</f>
        <v/>
      </c>
      <c r="W83" s="69" t="str">
        <f>MAY!$E$48</f>
        <v/>
      </c>
      <c r="X83" s="6" t="str">
        <f>JUN!$E$45</f>
        <v/>
      </c>
      <c r="Y83" s="69" t="str">
        <f>JUN!$E$48</f>
        <v/>
      </c>
      <c r="Z83" s="6"/>
      <c r="AA83" s="68"/>
      <c r="AB83" s="68"/>
      <c r="AC83" s="68"/>
      <c r="AD83" s="66"/>
    </row>
    <row r="84" spans="1:30" ht="15" customHeight="1" thickBot="1" x14ac:dyDescent="0.25">
      <c r="A84" s="59">
        <v>43218</v>
      </c>
      <c r="B84" s="60" t="str">
        <f>IFERROR(VLOOKUP(C84,Rates!$B$2:$O$451,14,FALSE),"")</f>
        <v/>
      </c>
      <c r="C84" s="93" t="str">
        <f>APR!$I$45</f>
        <v/>
      </c>
      <c r="D84" s="94" t="str">
        <f>APR!$I$45</f>
        <v/>
      </c>
      <c r="E84" s="61" t="str">
        <f>APR!$I$48</f>
        <v/>
      </c>
      <c r="G84" s="59">
        <v>43248</v>
      </c>
      <c r="H84" s="60" t="str">
        <f>IFERROR(VLOOKUP(I84,Rates!$B$2:$O$451,14,FALSE),"")</f>
        <v/>
      </c>
      <c r="I84" s="93" t="str">
        <f>MAY!$D$45</f>
        <v/>
      </c>
      <c r="J84" s="94" t="str">
        <f>MAY!$D$45</f>
        <v/>
      </c>
      <c r="K84" s="61" t="str">
        <f>MAY!$D$48</f>
        <v/>
      </c>
      <c r="M84" s="59">
        <v>43279</v>
      </c>
      <c r="N84" s="60" t="str">
        <f>IFERROR(VLOOKUP(O84,Rates!$B$2:$O$451,14,FALSE),"")</f>
        <v/>
      </c>
      <c r="O84" s="93" t="str">
        <f>JUN!$G$45</f>
        <v/>
      </c>
      <c r="P84" s="94" t="str">
        <f>JUN!$G$45</f>
        <v/>
      </c>
      <c r="Q84" s="61" t="str">
        <f>JUN!$G$48</f>
        <v/>
      </c>
      <c r="S84" s="68"/>
      <c r="T84" s="6" t="str">
        <f>APR!$F$45</f>
        <v/>
      </c>
      <c r="U84" s="69" t="str">
        <f>APR!$F$48</f>
        <v/>
      </c>
      <c r="V84" s="6" t="str">
        <f>MAY!$F$45</f>
        <v/>
      </c>
      <c r="W84" s="69" t="str">
        <f>MAY!$F$48</f>
        <v/>
      </c>
      <c r="X84" s="6" t="str">
        <f>JUN!$F$45</f>
        <v/>
      </c>
      <c r="Y84" s="69" t="str">
        <f>JUN!$F$48</f>
        <v/>
      </c>
      <c r="Z84" s="6"/>
      <c r="AA84" s="68"/>
      <c r="AB84" s="68"/>
      <c r="AC84" s="68"/>
      <c r="AD84" s="66"/>
    </row>
    <row r="85" spans="1:30" ht="15" customHeight="1" thickBot="1" x14ac:dyDescent="0.25">
      <c r="A85" s="59">
        <v>43219</v>
      </c>
      <c r="B85" s="60" t="str">
        <f>IFERROR(VLOOKUP(C85,Rates!$B$2:$O$451,14,FALSE),"")</f>
        <v/>
      </c>
      <c r="C85" s="93">
        <f>APR!$J$45</f>
        <v>0</v>
      </c>
      <c r="D85" s="94">
        <f>APR!$J$45</f>
        <v>0</v>
      </c>
      <c r="E85" s="61" t="str">
        <f>APR!$J$48</f>
        <v/>
      </c>
      <c r="G85" s="59">
        <v>43249</v>
      </c>
      <c r="H85" s="60" t="str">
        <f>IFERROR(VLOOKUP(I85,Rates!$B$2:$O$451,14,FALSE),"")</f>
        <v/>
      </c>
      <c r="I85" s="93" t="str">
        <f>MAY!$E$45</f>
        <v/>
      </c>
      <c r="J85" s="94" t="str">
        <f>MAY!$E$45</f>
        <v/>
      </c>
      <c r="K85" s="61" t="str">
        <f>MAY!$E$48</f>
        <v/>
      </c>
      <c r="M85" s="59">
        <v>43280</v>
      </c>
      <c r="N85" s="60" t="str">
        <f>IFERROR(VLOOKUP(O85,Rates!$B$2:$O$451,14,FALSE),"")</f>
        <v/>
      </c>
      <c r="O85" s="93" t="str">
        <f>JUN!$H$45</f>
        <v/>
      </c>
      <c r="P85" s="94" t="str">
        <f>JUN!$H$45</f>
        <v/>
      </c>
      <c r="Q85" s="61" t="str">
        <f>JUN!$H$48</f>
        <v/>
      </c>
      <c r="S85" s="68"/>
      <c r="T85" s="6" t="str">
        <f>APR!$G$45</f>
        <v/>
      </c>
      <c r="U85" s="69" t="str">
        <f>APR!$G$48</f>
        <v/>
      </c>
      <c r="V85" s="6" t="str">
        <f>MAY!$G$45</f>
        <v/>
      </c>
      <c r="W85" s="69" t="str">
        <f>MAY!$G$48</f>
        <v/>
      </c>
      <c r="X85" s="6" t="str">
        <f>JUN!$G$45</f>
        <v/>
      </c>
      <c r="Y85" s="69" t="str">
        <f>JUN!$G$48</f>
        <v/>
      </c>
      <c r="Z85" s="6"/>
      <c r="AA85" s="68"/>
      <c r="AB85" s="68"/>
      <c r="AC85" s="68"/>
      <c r="AD85" s="66"/>
    </row>
    <row r="86" spans="1:30" ht="15" customHeight="1" thickBot="1" x14ac:dyDescent="0.25">
      <c r="A86" s="59">
        <v>43220</v>
      </c>
      <c r="B86" s="60" t="str">
        <f>IFERROR(VLOOKUP(C86,Rates!$B$2:$O$451,14,FALSE),"")</f>
        <v/>
      </c>
      <c r="C86" s="93" t="str">
        <f>APR!$D$52</f>
        <v/>
      </c>
      <c r="D86" s="94" t="str">
        <f>APR!$D$52</f>
        <v/>
      </c>
      <c r="E86" s="61" t="str">
        <f>APR!$D$55</f>
        <v/>
      </c>
      <c r="G86" s="59">
        <v>43250</v>
      </c>
      <c r="H86" s="60" t="str">
        <f>IFERROR(VLOOKUP(I86,Rates!$B$2:$O$451,14,FALSE),"")</f>
        <v/>
      </c>
      <c r="I86" s="93" t="str">
        <f>MAY!$F$45</f>
        <v/>
      </c>
      <c r="J86" s="94" t="str">
        <f>MAY!$F$45</f>
        <v/>
      </c>
      <c r="K86" s="61" t="str">
        <f>MAY!$F$48</f>
        <v/>
      </c>
      <c r="M86" s="59">
        <v>43281</v>
      </c>
      <c r="N86" s="60" t="str">
        <f>IFERROR(VLOOKUP(O86,Rates!$B$2:$O$451,14,FALSE),"")</f>
        <v/>
      </c>
      <c r="O86" s="93" t="str">
        <f>JUN!$I$45</f>
        <v/>
      </c>
      <c r="P86" s="94" t="str">
        <f>JUN!$I$45</f>
        <v/>
      </c>
      <c r="Q86" s="61" t="str">
        <f>JUN!$I$48</f>
        <v/>
      </c>
      <c r="S86" s="68"/>
      <c r="T86" s="6" t="str">
        <f>APR!$H$45</f>
        <v/>
      </c>
      <c r="U86" s="69" t="str">
        <f>APR!$H$48</f>
        <v/>
      </c>
      <c r="V86" s="6" t="str">
        <f>MAY!$H$45</f>
        <v/>
      </c>
      <c r="W86" s="69">
        <f>MAY!$H$48</f>
        <v>0</v>
      </c>
      <c r="X86" s="6" t="str">
        <f>JUN!$H$45</f>
        <v/>
      </c>
      <c r="Y86" s="69" t="str">
        <f>JUN!$H$48</f>
        <v/>
      </c>
      <c r="Z86" s="6"/>
      <c r="AA86" s="68"/>
      <c r="AB86" s="68"/>
      <c r="AC86" s="68"/>
      <c r="AD86" s="66"/>
    </row>
    <row r="87" spans="1:30" ht="15" customHeight="1" thickBot="1" x14ac:dyDescent="0.25">
      <c r="A87" s="95" t="s">
        <v>825</v>
      </c>
      <c r="B87" s="96"/>
      <c r="C87" s="96"/>
      <c r="D87" s="97">
        <f>APR!J2</f>
        <v>0</v>
      </c>
      <c r="E87" s="98"/>
      <c r="G87" s="59">
        <v>43251</v>
      </c>
      <c r="H87" s="60" t="str">
        <f>IFERROR(VLOOKUP(I87,Rates!$B$2:$O$451,14,FALSE),"")</f>
        <v/>
      </c>
      <c r="I87" s="93" t="str">
        <f>MAY!$G$45</f>
        <v/>
      </c>
      <c r="J87" s="94" t="str">
        <f>MAY!$G$45</f>
        <v/>
      </c>
      <c r="K87" s="61" t="str">
        <f>MAY!$G$48</f>
        <v/>
      </c>
      <c r="M87" s="95" t="s">
        <v>842</v>
      </c>
      <c r="N87" s="96"/>
      <c r="O87" s="96"/>
      <c r="P87" s="97">
        <f>JUN!J2</f>
        <v>0</v>
      </c>
      <c r="Q87" s="98"/>
      <c r="S87" s="68"/>
      <c r="T87" s="6" t="str">
        <f>APR!$I$45</f>
        <v/>
      </c>
      <c r="U87" s="69" t="str">
        <f>APR!$I$48</f>
        <v/>
      </c>
      <c r="V87" s="6">
        <f>MAY!$I$45</f>
        <v>0</v>
      </c>
      <c r="W87" s="69">
        <f>MAY!$I$48</f>
        <v>0</v>
      </c>
      <c r="X87" s="6" t="str">
        <f>JUN!$I$45</f>
        <v/>
      </c>
      <c r="Y87" s="69" t="str">
        <f>JUN!$I$48</f>
        <v/>
      </c>
      <c r="Z87" s="6"/>
      <c r="AA87" s="68"/>
      <c r="AB87" s="68"/>
      <c r="AC87" s="68"/>
      <c r="AD87" s="66"/>
    </row>
    <row r="88" spans="1:30" ht="15" customHeight="1" thickBot="1" x14ac:dyDescent="0.25">
      <c r="G88" s="95" t="s">
        <v>824</v>
      </c>
      <c r="H88" s="96"/>
      <c r="I88" s="96"/>
      <c r="J88" s="97">
        <f>MAY!J2</f>
        <v>0</v>
      </c>
      <c r="K88" s="98"/>
      <c r="M88" s="49"/>
      <c r="N88" s="49"/>
      <c r="O88" s="50"/>
      <c r="P88" s="51"/>
      <c r="Q88" s="52"/>
      <c r="S88" s="68"/>
      <c r="T88" s="6">
        <f>APR!$J$45</f>
        <v>0</v>
      </c>
      <c r="U88" s="69" t="str">
        <f>APR!$J$48</f>
        <v/>
      </c>
      <c r="V88" s="6">
        <f>MAY!$J$45</f>
        <v>0</v>
      </c>
      <c r="W88" s="69">
        <f>MAY!$J$48</f>
        <v>0</v>
      </c>
      <c r="X88" s="6" t="str">
        <f>JUN!$J$45</f>
        <v/>
      </c>
      <c r="Y88" s="69">
        <f>JUN!$J$48</f>
        <v>0</v>
      </c>
      <c r="Z88" s="6"/>
      <c r="AA88" s="68"/>
      <c r="AB88" s="68"/>
      <c r="AC88" s="68"/>
      <c r="AD88" s="66"/>
    </row>
    <row r="89" spans="1:30" x14ac:dyDescent="0.2">
      <c r="S89" s="6"/>
      <c r="T89" s="6" t="str">
        <f>APR!$D$52</f>
        <v/>
      </c>
      <c r="U89" s="69" t="str">
        <f>APR!$D$55</f>
        <v/>
      </c>
      <c r="V89" s="6">
        <f>MAY!$D$52</f>
        <v>0</v>
      </c>
      <c r="W89" s="69">
        <f>MAY!$D$55</f>
        <v>0</v>
      </c>
      <c r="X89" s="6">
        <f>JUN!$D$52</f>
        <v>0</v>
      </c>
      <c r="Y89" s="69">
        <f>JUN!$D$55</f>
        <v>0</v>
      </c>
      <c r="Z89" s="6"/>
      <c r="AA89" s="6"/>
      <c r="AB89" s="6"/>
      <c r="AC89" s="6"/>
    </row>
    <row r="90" spans="1:30" x14ac:dyDescent="0.2">
      <c r="S90" s="6"/>
      <c r="T90" s="6" t="str">
        <f>APR!$E$52</f>
        <v/>
      </c>
      <c r="U90" s="69">
        <f>APR!$E$55</f>
        <v>0</v>
      </c>
      <c r="V90" s="6">
        <f>MAY!$E$52</f>
        <v>0</v>
      </c>
      <c r="W90" s="69">
        <f>MAY!$E$55</f>
        <v>0</v>
      </c>
      <c r="X90" s="6">
        <f>JUN!$E$52</f>
        <v>0</v>
      </c>
      <c r="Y90" s="69">
        <f>JUN!$E$55</f>
        <v>0</v>
      </c>
      <c r="Z90" s="6"/>
      <c r="AA90" s="6"/>
      <c r="AB90" s="6"/>
      <c r="AC90" s="6"/>
    </row>
    <row r="91" spans="1:30" x14ac:dyDescent="0.2">
      <c r="S91" s="6"/>
      <c r="T91" s="6">
        <f>APR!$F$52</f>
        <v>0</v>
      </c>
      <c r="U91" s="69">
        <f>APR!$F$55</f>
        <v>0</v>
      </c>
      <c r="V91" s="6">
        <f>MAY!$F$52</f>
        <v>0</v>
      </c>
      <c r="W91" s="69">
        <f>MAY!$F$55</f>
        <v>0</v>
      </c>
      <c r="X91" s="6">
        <f>JUN!$F$52</f>
        <v>0</v>
      </c>
      <c r="Y91" s="69">
        <f>JUN!$F$55</f>
        <v>0</v>
      </c>
      <c r="Z91" s="6"/>
      <c r="AA91" s="6"/>
      <c r="AB91" s="6"/>
      <c r="AC91" s="6"/>
    </row>
    <row r="92" spans="1:30" x14ac:dyDescent="0.2">
      <c r="S92" s="6"/>
      <c r="T92" s="6"/>
      <c r="U92" s="69"/>
      <c r="V92" s="6"/>
      <c r="W92" s="6"/>
      <c r="X92" s="6"/>
      <c r="Y92" s="6"/>
      <c r="Z92" s="6"/>
      <c r="AA92" s="6"/>
      <c r="AB92" s="6"/>
      <c r="AC92" s="6"/>
    </row>
    <row r="93" spans="1:30" x14ac:dyDescent="0.2">
      <c r="S93" s="6"/>
      <c r="T93" s="6"/>
      <c r="U93" s="69"/>
      <c r="V93" s="6"/>
      <c r="W93" s="6"/>
      <c r="X93" s="6"/>
      <c r="Y93" s="6"/>
      <c r="Z93" s="6"/>
      <c r="AA93" s="6"/>
      <c r="AB93" s="6"/>
      <c r="AC93" s="6"/>
    </row>
    <row r="94" spans="1:30" x14ac:dyDescent="0.2">
      <c r="O94" s="81" t="s">
        <v>826</v>
      </c>
      <c r="P94" s="81"/>
      <c r="Q94" s="81"/>
      <c r="S94" s="6"/>
      <c r="T94" s="6"/>
      <c r="U94" s="69"/>
      <c r="V94" s="6"/>
      <c r="W94" s="6"/>
      <c r="X94" s="6"/>
      <c r="Y94" s="6"/>
      <c r="Z94" s="6"/>
      <c r="AA94" s="6"/>
      <c r="AB94" s="6"/>
      <c r="AC94" s="6"/>
    </row>
    <row r="95" spans="1:30" x14ac:dyDescent="0.2">
      <c r="S95" s="6"/>
      <c r="T95" s="6"/>
      <c r="U95" s="69"/>
      <c r="V95" s="6"/>
      <c r="W95" s="6"/>
      <c r="X95" s="6"/>
      <c r="Y95" s="6"/>
      <c r="Z95" s="6"/>
      <c r="AA95" s="6"/>
      <c r="AB95" s="6"/>
      <c r="AC95" s="6"/>
    </row>
    <row r="96" spans="1:30" x14ac:dyDescent="0.2">
      <c r="S96" s="6"/>
      <c r="T96" s="6"/>
      <c r="U96" s="69"/>
      <c r="V96" s="6"/>
      <c r="W96" s="6"/>
      <c r="X96" s="6"/>
      <c r="Y96" s="6"/>
      <c r="Z96" s="6"/>
      <c r="AA96" s="6"/>
      <c r="AB96" s="6"/>
      <c r="AC96" s="6"/>
    </row>
    <row r="97" spans="1:29" x14ac:dyDescent="0.2">
      <c r="S97" s="6"/>
      <c r="T97" s="6"/>
      <c r="U97" s="69"/>
      <c r="V97" s="6"/>
      <c r="W97" s="6"/>
      <c r="X97" s="6"/>
      <c r="Y97" s="6"/>
      <c r="Z97" s="6"/>
      <c r="AA97" s="6"/>
      <c r="AB97" s="6"/>
      <c r="AC97" s="6"/>
    </row>
    <row r="98" spans="1:29" x14ac:dyDescent="0.2">
      <c r="N98" s="1" t="s">
        <v>807</v>
      </c>
      <c r="O98" s="1"/>
      <c r="P98" s="1"/>
      <c r="S98" s="6"/>
      <c r="T98" s="6"/>
      <c r="U98" s="69"/>
      <c r="V98" s="6"/>
      <c r="W98" s="6"/>
      <c r="X98" s="6"/>
      <c r="Y98" s="6"/>
      <c r="Z98" s="6"/>
      <c r="AA98" s="6"/>
      <c r="AB98" s="6"/>
      <c r="AC98" s="6"/>
    </row>
    <row r="99" spans="1:29" x14ac:dyDescent="0.2">
      <c r="N99" s="81" t="s">
        <v>808</v>
      </c>
      <c r="O99" s="81"/>
      <c r="P99" s="81"/>
      <c r="Q99" s="81"/>
      <c r="S99" s="6"/>
      <c r="T99" s="6"/>
      <c r="U99" s="69"/>
      <c r="V99" s="6"/>
      <c r="W99" s="6"/>
      <c r="X99" s="6"/>
      <c r="Y99" s="6"/>
      <c r="Z99" s="6"/>
      <c r="AA99" s="6"/>
      <c r="AB99" s="6"/>
      <c r="AC99" s="6"/>
    </row>
    <row r="100" spans="1:29" x14ac:dyDescent="0.2">
      <c r="S100" s="6"/>
      <c r="T100" s="6"/>
      <c r="U100" s="69"/>
      <c r="V100" s="6"/>
      <c r="W100" s="6"/>
      <c r="X100" s="6"/>
      <c r="Y100" s="6"/>
      <c r="Z100" s="6"/>
      <c r="AA100" s="6"/>
      <c r="AB100" s="6"/>
      <c r="AC100" s="6"/>
    </row>
    <row r="101" spans="1:29" x14ac:dyDescent="0.2">
      <c r="S101" s="6"/>
      <c r="T101" s="6"/>
      <c r="U101" s="69"/>
      <c r="V101" s="6"/>
      <c r="W101" s="6"/>
      <c r="X101" s="6"/>
      <c r="Y101" s="6"/>
      <c r="Z101" s="6"/>
      <c r="AA101" s="6"/>
      <c r="AB101" s="6"/>
      <c r="AC101" s="6"/>
    </row>
    <row r="102" spans="1:29" ht="17" thickBot="1" x14ac:dyDescent="0.25">
      <c r="H102" s="54"/>
      <c r="I102" s="55"/>
      <c r="S102" s="6"/>
      <c r="T102" s="6">
        <f>JUL!$D$17</f>
        <v>0</v>
      </c>
      <c r="U102" s="69">
        <f>JUL!$D$20</f>
        <v>0</v>
      </c>
      <c r="V102" s="6" t="str">
        <f>AUG!$D$17</f>
        <v/>
      </c>
      <c r="W102" s="69">
        <f>AUG!$D$20</f>
        <v>0</v>
      </c>
      <c r="X102" s="6">
        <f>SEP!$D$17</f>
        <v>0</v>
      </c>
      <c r="Y102" s="69">
        <f>SEP!$D$20</f>
        <v>0</v>
      </c>
      <c r="Z102" s="6"/>
      <c r="AA102" s="6"/>
      <c r="AB102" s="6"/>
      <c r="AC102" s="6"/>
    </row>
    <row r="103" spans="1:29" ht="17" thickBot="1" x14ac:dyDescent="0.25">
      <c r="A103" s="99" t="s">
        <v>827</v>
      </c>
      <c r="B103" s="100"/>
      <c r="C103" s="100"/>
      <c r="D103" s="100"/>
      <c r="E103" s="101"/>
      <c r="G103" s="99" t="s">
        <v>828</v>
      </c>
      <c r="H103" s="100"/>
      <c r="I103" s="100"/>
      <c r="J103" s="100"/>
      <c r="K103" s="101"/>
      <c r="M103" s="99" t="s">
        <v>829</v>
      </c>
      <c r="N103" s="100"/>
      <c r="O103" s="100"/>
      <c r="P103" s="100"/>
      <c r="Q103" s="101"/>
      <c r="S103" s="6"/>
      <c r="T103" s="6">
        <f>JUL!$E$17</f>
        <v>0</v>
      </c>
      <c r="U103" s="69">
        <f>JUL!$E$20</f>
        <v>0</v>
      </c>
      <c r="V103" s="6" t="str">
        <f>AUG!$E$17</f>
        <v/>
      </c>
      <c r="W103" s="69">
        <f>AUG!$E$20</f>
        <v>0</v>
      </c>
      <c r="X103" s="6">
        <f>SEP!$E$17</f>
        <v>0</v>
      </c>
      <c r="Y103" s="69">
        <f>SEP!$E$20</f>
        <v>0</v>
      </c>
      <c r="Z103" s="6"/>
      <c r="AA103" s="6"/>
      <c r="AB103" s="6"/>
      <c r="AC103" s="6"/>
    </row>
    <row r="104" spans="1:29" ht="15" customHeight="1" thickBot="1" x14ac:dyDescent="0.25">
      <c r="A104" s="56" t="s">
        <v>813</v>
      </c>
      <c r="B104" s="57" t="s">
        <v>814</v>
      </c>
      <c r="C104" s="102" t="s">
        <v>815</v>
      </c>
      <c r="D104" s="103"/>
      <c r="E104" s="58" t="s">
        <v>816</v>
      </c>
      <c r="G104" s="56" t="s">
        <v>813</v>
      </c>
      <c r="H104" s="57" t="s">
        <v>814</v>
      </c>
      <c r="I104" s="102" t="s">
        <v>815</v>
      </c>
      <c r="J104" s="103"/>
      <c r="K104" s="58" t="s">
        <v>816</v>
      </c>
      <c r="M104" s="56" t="s">
        <v>813</v>
      </c>
      <c r="N104" s="57" t="s">
        <v>814</v>
      </c>
      <c r="O104" s="102" t="s">
        <v>815</v>
      </c>
      <c r="P104" s="103"/>
      <c r="Q104" s="58" t="s">
        <v>816</v>
      </c>
      <c r="S104" s="6"/>
      <c r="T104" s="6">
        <f>JUL!$F$17</f>
        <v>0</v>
      </c>
      <c r="U104" s="69">
        <f>JUL!$F$20</f>
        <v>0</v>
      </c>
      <c r="V104" s="6" t="str">
        <f>AUG!$F$17</f>
        <v/>
      </c>
      <c r="W104" s="69" t="str">
        <f>AUG!$F$20</f>
        <v/>
      </c>
      <c r="X104" s="6">
        <f>SEP!$F$17</f>
        <v>0</v>
      </c>
      <c r="Y104" s="69">
        <f>SEP!$F$20</f>
        <v>0</v>
      </c>
      <c r="Z104" s="6"/>
      <c r="AA104" s="6"/>
      <c r="AB104" s="6"/>
      <c r="AC104" s="6"/>
    </row>
    <row r="105" spans="1:29" ht="15" customHeight="1" thickBot="1" x14ac:dyDescent="0.25">
      <c r="A105" s="59">
        <v>43282</v>
      </c>
      <c r="B105" s="60" t="str">
        <f>IFERROR(VLOOKUP(C105,Rates!$B$2:$O$451,14,FALSE),"")</f>
        <v/>
      </c>
      <c r="C105" s="93" t="str">
        <f>JUL!$J$17</f>
        <v/>
      </c>
      <c r="D105" s="94" t="str">
        <f>JUL!$J$17</f>
        <v/>
      </c>
      <c r="E105" s="61" t="str">
        <f>JUL!$J$20</f>
        <v/>
      </c>
      <c r="G105" s="59">
        <v>43313</v>
      </c>
      <c r="H105" s="60" t="str">
        <f>IFERROR(VLOOKUP(I105,Rates!$B$2:$O$451,14,FALSE),"")</f>
        <v/>
      </c>
      <c r="I105" s="93" t="str">
        <f>AUG!$F$17</f>
        <v/>
      </c>
      <c r="J105" s="94" t="str">
        <f>AUG!$F$17</f>
        <v/>
      </c>
      <c r="K105" s="61" t="str">
        <f>AUG!$F$20</f>
        <v/>
      </c>
      <c r="M105" s="59">
        <v>43344</v>
      </c>
      <c r="N105" s="60" t="str">
        <f>IFERROR(VLOOKUP(O105,Rates!$B$2:$O$451,14,FALSE),"")</f>
        <v/>
      </c>
      <c r="O105" s="93" t="str">
        <f>SEP!$I$17</f>
        <v/>
      </c>
      <c r="P105" s="94" t="str">
        <f>SEP!$I$20</f>
        <v/>
      </c>
      <c r="Q105" s="61" t="str">
        <f>SEP!$I$20</f>
        <v/>
      </c>
      <c r="S105" s="6"/>
      <c r="T105" s="6">
        <f>JUL!$G$17</f>
        <v>0</v>
      </c>
      <c r="U105" s="69">
        <f>JUL!$G$20</f>
        <v>0</v>
      </c>
      <c r="V105" s="6" t="str">
        <f>AUG!$G$17</f>
        <v/>
      </c>
      <c r="W105" s="69" t="str">
        <f>AUG!$G$20</f>
        <v/>
      </c>
      <c r="X105" s="6">
        <f>SEP!$G$17</f>
        <v>0</v>
      </c>
      <c r="Y105" s="69">
        <f>SEP!$G$20</f>
        <v>0</v>
      </c>
      <c r="Z105" s="6"/>
      <c r="AA105" s="6"/>
      <c r="AB105" s="6"/>
      <c r="AC105" s="6"/>
    </row>
    <row r="106" spans="1:29" ht="15" customHeight="1" thickBot="1" x14ac:dyDescent="0.25">
      <c r="A106" s="59">
        <v>43283</v>
      </c>
      <c r="B106" s="60" t="str">
        <f>IFERROR(VLOOKUP(C106,Rates!$B$2:$O$451,14,FALSE),"")</f>
        <v/>
      </c>
      <c r="C106" s="93" t="str">
        <f>JUL!$D$24</f>
        <v/>
      </c>
      <c r="D106" s="94" t="str">
        <f>JUL!$D$24</f>
        <v/>
      </c>
      <c r="E106" s="61" t="str">
        <f>JUL!$D$27</f>
        <v/>
      </c>
      <c r="G106" s="59">
        <v>43314</v>
      </c>
      <c r="H106" s="60" t="str">
        <f>IFERROR(VLOOKUP(I106,Rates!$B$2:$O$451,14,FALSE),"")</f>
        <v/>
      </c>
      <c r="I106" s="93" t="str">
        <f>AUG!$G$17</f>
        <v/>
      </c>
      <c r="J106" s="94" t="str">
        <f>AUG!$G$17</f>
        <v/>
      </c>
      <c r="K106" s="61" t="str">
        <f>AUG!$G$20</f>
        <v/>
      </c>
      <c r="M106" s="59">
        <v>43345</v>
      </c>
      <c r="N106" s="60" t="str">
        <f>IFERROR(VLOOKUP(O106,Rates!$B$2:$O$451,14,FALSE),"")</f>
        <v/>
      </c>
      <c r="O106" s="93" t="str">
        <f>SEP!$J$17</f>
        <v/>
      </c>
      <c r="P106" s="94" t="str">
        <f>SEP!$J$20</f>
        <v/>
      </c>
      <c r="Q106" s="61" t="str">
        <f>SEP!$J$20</f>
        <v/>
      </c>
      <c r="S106" s="6"/>
      <c r="T106" s="6">
        <f>JUL!$H$17</f>
        <v>0</v>
      </c>
      <c r="U106" s="69">
        <f>JUL!$H$20</f>
        <v>0</v>
      </c>
      <c r="V106" s="6" t="str">
        <f>AUG!$H$17</f>
        <v/>
      </c>
      <c r="W106" s="69" t="str">
        <f>AUG!$H$20</f>
        <v/>
      </c>
      <c r="X106" s="6" t="str">
        <f>SEP!$H$17</f>
        <v/>
      </c>
      <c r="Y106" s="69">
        <f>SEP!$H$20</f>
        <v>0</v>
      </c>
      <c r="Z106" s="6"/>
      <c r="AA106" s="6"/>
      <c r="AB106" s="6"/>
      <c r="AC106" s="6"/>
    </row>
    <row r="107" spans="1:29" ht="15" customHeight="1" thickBot="1" x14ac:dyDescent="0.25">
      <c r="A107" s="59">
        <v>43284</v>
      </c>
      <c r="B107" s="60" t="str">
        <f>IFERROR(VLOOKUP(C107,Rates!$B$2:$O$451,14,FALSE),"")</f>
        <v/>
      </c>
      <c r="C107" s="93" t="str">
        <f>JUL!$E$24</f>
        <v/>
      </c>
      <c r="D107" s="94" t="str">
        <f>JUL!$E$24</f>
        <v/>
      </c>
      <c r="E107" s="61" t="str">
        <f>JUL!$E$27</f>
        <v/>
      </c>
      <c r="G107" s="59">
        <v>43315</v>
      </c>
      <c r="H107" s="60" t="str">
        <f>IFERROR(VLOOKUP(I107,Rates!$B$2:$O$451,14,FALSE),"")</f>
        <v/>
      </c>
      <c r="I107" s="93" t="str">
        <f>AUG!$H$17</f>
        <v/>
      </c>
      <c r="J107" s="94" t="str">
        <f>AUG!$H$17</f>
        <v/>
      </c>
      <c r="K107" s="61" t="str">
        <f>AUG!$H$20</f>
        <v/>
      </c>
      <c r="M107" s="59">
        <v>43346</v>
      </c>
      <c r="N107" s="60" t="str">
        <f>IFERROR(VLOOKUP(O107,Rates!$B$2:$O$451,14,FALSE),"")</f>
        <v/>
      </c>
      <c r="O107" s="93" t="str">
        <f>SEP!$D$24</f>
        <v/>
      </c>
      <c r="P107" s="94" t="str">
        <f>SEP!$D$27</f>
        <v/>
      </c>
      <c r="Q107" s="61" t="str">
        <f>SEP!$D$27</f>
        <v/>
      </c>
      <c r="S107" s="6"/>
      <c r="T107" s="6" t="str">
        <f>JUL!$I$17</f>
        <v/>
      </c>
      <c r="U107" s="69">
        <f>JUL!$I$20</f>
        <v>0</v>
      </c>
      <c r="V107" s="6" t="str">
        <f>AUG!$I$17</f>
        <v/>
      </c>
      <c r="W107" s="69" t="str">
        <f>AUG!$I$20</f>
        <v/>
      </c>
      <c r="X107" s="6" t="str">
        <f>SEP!$I$17</f>
        <v/>
      </c>
      <c r="Y107" s="69" t="str">
        <f>SEP!$I$20</f>
        <v/>
      </c>
      <c r="Z107" s="6"/>
      <c r="AA107" s="6"/>
      <c r="AB107" s="6"/>
      <c r="AC107" s="6"/>
    </row>
    <row r="108" spans="1:29" ht="15" customHeight="1" thickBot="1" x14ac:dyDescent="0.25">
      <c r="A108" s="59">
        <v>43285</v>
      </c>
      <c r="B108" s="60" t="str">
        <f>IFERROR(VLOOKUP(C108,Rates!$B$2:$O$451,14,FALSE),"")</f>
        <v/>
      </c>
      <c r="C108" s="93" t="str">
        <f>JUL!$F$24</f>
        <v/>
      </c>
      <c r="D108" s="94" t="str">
        <f>JUL!$F$24</f>
        <v/>
      </c>
      <c r="E108" s="61" t="str">
        <f>JUL!$F$27</f>
        <v/>
      </c>
      <c r="G108" s="59">
        <v>43316</v>
      </c>
      <c r="H108" s="60" t="str">
        <f>IFERROR(VLOOKUP(I108,Rates!$B$2:$O$451,14,FALSE),"")</f>
        <v/>
      </c>
      <c r="I108" s="93" t="str">
        <f>AUG!$I$17</f>
        <v/>
      </c>
      <c r="J108" s="94" t="str">
        <f>AUG!$I$17</f>
        <v/>
      </c>
      <c r="K108" s="61" t="str">
        <f>AUG!$I$20</f>
        <v/>
      </c>
      <c r="M108" s="59">
        <v>43347</v>
      </c>
      <c r="N108" s="60" t="str">
        <f>IFERROR(VLOOKUP(O108,Rates!$B$2:$O$451,14,FALSE),"")</f>
        <v/>
      </c>
      <c r="O108" s="93" t="str">
        <f>SEP!$E$24</f>
        <v/>
      </c>
      <c r="P108" s="94" t="str">
        <f>SEP!$E$27</f>
        <v/>
      </c>
      <c r="Q108" s="61" t="str">
        <f>SEP!$E$27</f>
        <v/>
      </c>
      <c r="S108" s="6"/>
      <c r="T108" s="6" t="str">
        <f>JUL!$J$17</f>
        <v/>
      </c>
      <c r="U108" s="69" t="str">
        <f>JUL!$J$20</f>
        <v/>
      </c>
      <c r="V108" s="6" t="str">
        <f>AUG!$J$17</f>
        <v/>
      </c>
      <c r="W108" s="69" t="str">
        <f>AUG!$J$20</f>
        <v/>
      </c>
      <c r="X108" s="6" t="str">
        <f>SEP!$J$17</f>
        <v/>
      </c>
      <c r="Y108" s="69" t="str">
        <f>SEP!$J$20</f>
        <v/>
      </c>
      <c r="Z108" s="6"/>
      <c r="AA108" s="6"/>
      <c r="AB108" s="6"/>
      <c r="AC108" s="6"/>
    </row>
    <row r="109" spans="1:29" ht="15" customHeight="1" thickBot="1" x14ac:dyDescent="0.25">
      <c r="A109" s="59">
        <v>43286</v>
      </c>
      <c r="B109" s="60" t="str">
        <f>IFERROR(VLOOKUP(C109,Rates!$B$2:$O$451,14,FALSE),"")</f>
        <v/>
      </c>
      <c r="C109" s="93" t="str">
        <f>JUL!$G$24</f>
        <v/>
      </c>
      <c r="D109" s="94" t="str">
        <f>JUL!$G$24</f>
        <v/>
      </c>
      <c r="E109" s="61" t="str">
        <f>JUL!$G$27</f>
        <v/>
      </c>
      <c r="G109" s="59">
        <v>43317</v>
      </c>
      <c r="H109" s="60" t="str">
        <f>IFERROR(VLOOKUP(I109,Rates!$B$2:$O$451,14,FALSE),"")</f>
        <v/>
      </c>
      <c r="I109" s="93" t="str">
        <f>AUG!$J$17</f>
        <v/>
      </c>
      <c r="J109" s="94" t="str">
        <f>AUG!$J$17</f>
        <v/>
      </c>
      <c r="K109" s="61" t="str">
        <f>AUG!$J$20</f>
        <v/>
      </c>
      <c r="M109" s="59">
        <v>43348</v>
      </c>
      <c r="N109" s="60" t="str">
        <f>IFERROR(VLOOKUP(O109,Rates!$B$2:$O$451,14,FALSE),"")</f>
        <v/>
      </c>
      <c r="O109" s="93" t="str">
        <f>SEP!$F$24</f>
        <v/>
      </c>
      <c r="P109" s="94" t="str">
        <f>SEP!$F$27</f>
        <v/>
      </c>
      <c r="Q109" s="61" t="str">
        <f>SEP!$F$27</f>
        <v/>
      </c>
      <c r="S109" s="6"/>
      <c r="T109" s="6" t="str">
        <f>JUL!$D$24</f>
        <v/>
      </c>
      <c r="U109" s="69" t="str">
        <f>JUL!$D$27</f>
        <v/>
      </c>
      <c r="V109" s="6" t="str">
        <f>AUG!$D$24</f>
        <v/>
      </c>
      <c r="W109" s="69" t="str">
        <f>AUG!$D$27</f>
        <v/>
      </c>
      <c r="X109" s="6" t="str">
        <f>SEP!$D$24</f>
        <v/>
      </c>
      <c r="Y109" s="69" t="str">
        <f>SEP!$D$27</f>
        <v/>
      </c>
      <c r="Z109" s="6"/>
      <c r="AA109" s="6"/>
      <c r="AB109" s="6"/>
      <c r="AC109" s="6"/>
    </row>
    <row r="110" spans="1:29" ht="15" customHeight="1" thickBot="1" x14ac:dyDescent="0.25">
      <c r="A110" s="59">
        <v>43287</v>
      </c>
      <c r="B110" s="60" t="str">
        <f>IFERROR(VLOOKUP(C110,Rates!$B$2:$O$451,14,FALSE),"")</f>
        <v/>
      </c>
      <c r="C110" s="93" t="str">
        <f>JUL!$H$24</f>
        <v/>
      </c>
      <c r="D110" s="94" t="str">
        <f>JUL!$H$24</f>
        <v/>
      </c>
      <c r="E110" s="61" t="str">
        <f>JUL!$H$27</f>
        <v/>
      </c>
      <c r="G110" s="59">
        <v>43318</v>
      </c>
      <c r="H110" s="60" t="str">
        <f>IFERROR(VLOOKUP(I110,Rates!$B$2:$O$451,14,FALSE),"")</f>
        <v/>
      </c>
      <c r="I110" s="93" t="str">
        <f>AUG!$D$24</f>
        <v/>
      </c>
      <c r="J110" s="94" t="str">
        <f>AUG!$D$24</f>
        <v/>
      </c>
      <c r="K110" s="61" t="str">
        <f>AUG!$D$27</f>
        <v/>
      </c>
      <c r="M110" s="59">
        <v>43349</v>
      </c>
      <c r="N110" s="60" t="str">
        <f>IFERROR(VLOOKUP(O110,Rates!$B$2:$O$451,14,FALSE),"")</f>
        <v/>
      </c>
      <c r="O110" s="93" t="str">
        <f>SEP!$G$24</f>
        <v/>
      </c>
      <c r="P110" s="94" t="str">
        <f>SEP!$G$27</f>
        <v/>
      </c>
      <c r="Q110" s="61" t="str">
        <f>SEP!$G$27</f>
        <v/>
      </c>
      <c r="S110" s="6"/>
      <c r="T110" s="6" t="str">
        <f>JUL!$E$24</f>
        <v/>
      </c>
      <c r="U110" s="69" t="str">
        <f>JUL!$E$27</f>
        <v/>
      </c>
      <c r="V110" s="6" t="str">
        <f>AUG!$E$24</f>
        <v/>
      </c>
      <c r="W110" s="69" t="str">
        <f>AUG!$E$27</f>
        <v/>
      </c>
      <c r="X110" s="6" t="str">
        <f>SEP!$E$24</f>
        <v/>
      </c>
      <c r="Y110" s="69" t="str">
        <f>SEP!$E$27</f>
        <v/>
      </c>
      <c r="Z110" s="6"/>
      <c r="AA110" s="6"/>
      <c r="AB110" s="6"/>
      <c r="AC110" s="6"/>
    </row>
    <row r="111" spans="1:29" ht="15" customHeight="1" thickBot="1" x14ac:dyDescent="0.25">
      <c r="A111" s="59">
        <v>43288</v>
      </c>
      <c r="B111" s="60" t="str">
        <f>IFERROR(VLOOKUP(C111,Rates!$B$2:$O$451,14,FALSE),"")</f>
        <v/>
      </c>
      <c r="C111" s="93" t="str">
        <f>JUL!$I$24</f>
        <v/>
      </c>
      <c r="D111" s="94" t="str">
        <f>JUL!$I$24</f>
        <v/>
      </c>
      <c r="E111" s="61" t="str">
        <f>JUL!$I$27</f>
        <v/>
      </c>
      <c r="G111" s="59">
        <v>43319</v>
      </c>
      <c r="H111" s="60" t="str">
        <f>IFERROR(VLOOKUP(I111,Rates!$B$2:$O$451,14,FALSE),"")</f>
        <v/>
      </c>
      <c r="I111" s="93" t="str">
        <f>AUG!$E$24</f>
        <v/>
      </c>
      <c r="J111" s="94" t="str">
        <f>AUG!$E$24</f>
        <v/>
      </c>
      <c r="K111" s="61" t="str">
        <f>AUG!$E$27</f>
        <v/>
      </c>
      <c r="M111" s="59">
        <v>43350</v>
      </c>
      <c r="N111" s="60" t="str">
        <f>IFERROR(VLOOKUP(O111,Rates!$B$2:$O$451,14,FALSE),"")</f>
        <v/>
      </c>
      <c r="O111" s="93" t="str">
        <f>SEP!$H$24</f>
        <v/>
      </c>
      <c r="P111" s="94" t="str">
        <f>SEP!$H$27</f>
        <v/>
      </c>
      <c r="Q111" s="61" t="str">
        <f>SEP!$H$27</f>
        <v/>
      </c>
      <c r="S111" s="6"/>
      <c r="T111" s="6" t="str">
        <f>JUL!$F$24</f>
        <v/>
      </c>
      <c r="U111" s="69" t="str">
        <f>JUL!$F$27</f>
        <v/>
      </c>
      <c r="V111" s="6" t="str">
        <f>AUG!$F$24</f>
        <v/>
      </c>
      <c r="W111" s="69" t="str">
        <f>AUG!$F$27</f>
        <v/>
      </c>
      <c r="X111" s="6" t="str">
        <f>SEP!$F$24</f>
        <v/>
      </c>
      <c r="Y111" s="69" t="str">
        <f>SEP!$F$27</f>
        <v/>
      </c>
      <c r="Z111" s="6"/>
      <c r="AA111" s="6"/>
      <c r="AB111" s="6"/>
      <c r="AC111" s="6"/>
    </row>
    <row r="112" spans="1:29" ht="15" customHeight="1" thickBot="1" x14ac:dyDescent="0.25">
      <c r="A112" s="59">
        <v>43289</v>
      </c>
      <c r="B112" s="60" t="str">
        <f>IFERROR(VLOOKUP(C112,Rates!$B$2:$O$451,14,FALSE),"")</f>
        <v/>
      </c>
      <c r="C112" s="93" t="str">
        <f>JUL!$J$24</f>
        <v/>
      </c>
      <c r="D112" s="94" t="str">
        <f>JUL!$J$24</f>
        <v/>
      </c>
      <c r="E112" s="61" t="str">
        <f>JUL!$J$27</f>
        <v/>
      </c>
      <c r="G112" s="59">
        <v>43320</v>
      </c>
      <c r="H112" s="60" t="str">
        <f>IFERROR(VLOOKUP(I112,Rates!$B$2:$O$451,14,FALSE),"")</f>
        <v/>
      </c>
      <c r="I112" s="93" t="str">
        <f>AUG!$F$24</f>
        <v/>
      </c>
      <c r="J112" s="94" t="str">
        <f>AUG!$F$24</f>
        <v/>
      </c>
      <c r="K112" s="61" t="str">
        <f>AUG!$F$27</f>
        <v/>
      </c>
      <c r="M112" s="59">
        <v>43351</v>
      </c>
      <c r="N112" s="60" t="str">
        <f>IFERROR(VLOOKUP(O112,Rates!$B$2:$O$451,14,FALSE),"")</f>
        <v/>
      </c>
      <c r="O112" s="93" t="str">
        <f>SEP!$I$24</f>
        <v/>
      </c>
      <c r="P112" s="94" t="str">
        <f>SEP!$I$27</f>
        <v/>
      </c>
      <c r="Q112" s="61" t="str">
        <f>SEP!$I$27</f>
        <v/>
      </c>
      <c r="S112" s="6"/>
      <c r="T112" s="6" t="str">
        <f>JUL!$G$24</f>
        <v/>
      </c>
      <c r="U112" s="69" t="str">
        <f>JUL!$G$27</f>
        <v/>
      </c>
      <c r="V112" s="6" t="str">
        <f>AUG!$G$24</f>
        <v/>
      </c>
      <c r="W112" s="69" t="str">
        <f>AUG!$G$27</f>
        <v/>
      </c>
      <c r="X112" s="6" t="str">
        <f>SEP!$G$24</f>
        <v/>
      </c>
      <c r="Y112" s="69" t="str">
        <f>SEP!$G$27</f>
        <v/>
      </c>
      <c r="Z112" s="6"/>
      <c r="AA112" s="6"/>
      <c r="AB112" s="6"/>
      <c r="AC112" s="6"/>
    </row>
    <row r="113" spans="1:29" ht="15" customHeight="1" thickBot="1" x14ac:dyDescent="0.25">
      <c r="A113" s="59">
        <v>43290</v>
      </c>
      <c r="B113" s="60" t="str">
        <f>IFERROR(VLOOKUP(C113,Rates!$B$2:$O$451,14,FALSE),"")</f>
        <v/>
      </c>
      <c r="C113" s="93" t="str">
        <f>JUL!$D$31</f>
        <v/>
      </c>
      <c r="D113" s="94" t="str">
        <f>JUL!$D$31</f>
        <v/>
      </c>
      <c r="E113" s="61" t="str">
        <f>JUL!$D$34</f>
        <v/>
      </c>
      <c r="G113" s="59">
        <v>43321</v>
      </c>
      <c r="H113" s="60" t="str">
        <f>IFERROR(VLOOKUP(I113,Rates!$B$2:$O$451,14,FALSE),"")</f>
        <v/>
      </c>
      <c r="I113" s="93" t="str">
        <f>AUG!$G$24</f>
        <v/>
      </c>
      <c r="J113" s="94" t="str">
        <f>AUG!$G$24</f>
        <v/>
      </c>
      <c r="K113" s="61" t="str">
        <f>AUG!$G$27</f>
        <v/>
      </c>
      <c r="M113" s="59">
        <v>43352</v>
      </c>
      <c r="N113" s="60" t="str">
        <f>IFERROR(VLOOKUP(O113,Rates!$B$2:$O$451,14,FALSE),"")</f>
        <v/>
      </c>
      <c r="O113" s="93" t="str">
        <f>SEP!$J$24</f>
        <v/>
      </c>
      <c r="P113" s="94" t="str">
        <f>SEP!$J$27</f>
        <v/>
      </c>
      <c r="Q113" s="61" t="str">
        <f>SEP!$J$27</f>
        <v/>
      </c>
      <c r="S113" s="6"/>
      <c r="T113" s="6" t="str">
        <f>JUL!$H$24</f>
        <v/>
      </c>
      <c r="U113" s="69" t="str">
        <f>JUL!$H$27</f>
        <v/>
      </c>
      <c r="V113" s="6" t="str">
        <f>AUG!$H$24</f>
        <v/>
      </c>
      <c r="W113" s="69" t="str">
        <f>AUG!$H$27</f>
        <v/>
      </c>
      <c r="X113" s="6" t="str">
        <f>SEP!$H$24</f>
        <v/>
      </c>
      <c r="Y113" s="69" t="str">
        <f>SEP!$H$27</f>
        <v/>
      </c>
      <c r="Z113" s="6"/>
      <c r="AA113" s="6"/>
      <c r="AB113" s="6"/>
      <c r="AC113" s="6"/>
    </row>
    <row r="114" spans="1:29" ht="15" customHeight="1" thickBot="1" x14ac:dyDescent="0.25">
      <c r="A114" s="59">
        <v>43291</v>
      </c>
      <c r="B114" s="60" t="str">
        <f>IFERROR(VLOOKUP(C114,Rates!$B$2:$O$451,14,FALSE),"")</f>
        <v/>
      </c>
      <c r="C114" s="93" t="str">
        <f>JUL!$E$31</f>
        <v/>
      </c>
      <c r="D114" s="94" t="str">
        <f>JUL!$E$31</f>
        <v/>
      </c>
      <c r="E114" s="61" t="str">
        <f>JUL!$E$34</f>
        <v/>
      </c>
      <c r="G114" s="59">
        <v>43322</v>
      </c>
      <c r="H114" s="60" t="str">
        <f>IFERROR(VLOOKUP(I114,Rates!$B$2:$O$451,14,FALSE),"")</f>
        <v/>
      </c>
      <c r="I114" s="93" t="str">
        <f>AUG!$H$24</f>
        <v/>
      </c>
      <c r="J114" s="94" t="str">
        <f>AUG!$H$24</f>
        <v/>
      </c>
      <c r="K114" s="61" t="str">
        <f>AUG!$H$27</f>
        <v/>
      </c>
      <c r="M114" s="59">
        <v>43353</v>
      </c>
      <c r="N114" s="60" t="str">
        <f>IFERROR(VLOOKUP(O114,Rates!$B$2:$O$451,14,FALSE),"")</f>
        <v/>
      </c>
      <c r="O114" s="93" t="str">
        <f>SEP!$D$31</f>
        <v/>
      </c>
      <c r="P114" s="94" t="str">
        <f>SEP!$D$34</f>
        <v/>
      </c>
      <c r="Q114" s="61" t="str">
        <f>SEP!$D$34</f>
        <v/>
      </c>
      <c r="S114" s="6"/>
      <c r="T114" s="6" t="str">
        <f>JUL!$I$24</f>
        <v/>
      </c>
      <c r="U114" s="69" t="str">
        <f>JUL!$I$27</f>
        <v/>
      </c>
      <c r="V114" s="6" t="str">
        <f>AUG!$I$24</f>
        <v/>
      </c>
      <c r="W114" s="69" t="str">
        <f>AUG!$I$27</f>
        <v/>
      </c>
      <c r="X114" s="6" t="str">
        <f>SEP!$I$24</f>
        <v/>
      </c>
      <c r="Y114" s="69" t="str">
        <f>SEP!$I$27</f>
        <v/>
      </c>
      <c r="Z114" s="6"/>
      <c r="AA114" s="6"/>
      <c r="AB114" s="6"/>
      <c r="AC114" s="6"/>
    </row>
    <row r="115" spans="1:29" ht="15" customHeight="1" thickBot="1" x14ac:dyDescent="0.25">
      <c r="A115" s="59">
        <v>43292</v>
      </c>
      <c r="B115" s="60" t="str">
        <f>IFERROR(VLOOKUP(C115,Rates!$B$2:$O$451,14,FALSE),"")</f>
        <v/>
      </c>
      <c r="C115" s="93" t="str">
        <f>JUL!$F$31</f>
        <v/>
      </c>
      <c r="D115" s="94" t="str">
        <f>JUL!$F$31</f>
        <v/>
      </c>
      <c r="E115" s="61" t="str">
        <f>JUL!$F$34</f>
        <v/>
      </c>
      <c r="G115" s="59">
        <v>43323</v>
      </c>
      <c r="H115" s="60" t="str">
        <f>IFERROR(VLOOKUP(I115,Rates!$B$2:$O$451,14,FALSE),"")</f>
        <v/>
      </c>
      <c r="I115" s="93" t="str">
        <f>AUG!$I$24</f>
        <v/>
      </c>
      <c r="J115" s="94" t="str">
        <f>AUG!$I$24</f>
        <v/>
      </c>
      <c r="K115" s="61" t="str">
        <f>AUG!$I$27</f>
        <v/>
      </c>
      <c r="M115" s="59">
        <v>43354</v>
      </c>
      <c r="N115" s="60" t="str">
        <f>IFERROR(VLOOKUP(O115,Rates!$B$2:$O$451,14,FALSE),"")</f>
        <v/>
      </c>
      <c r="O115" s="93" t="str">
        <f>SEP!$E$31</f>
        <v/>
      </c>
      <c r="P115" s="94" t="str">
        <f>SEP!$E$34</f>
        <v/>
      </c>
      <c r="Q115" s="61" t="str">
        <f>SEP!$E$34</f>
        <v/>
      </c>
      <c r="S115" s="6"/>
      <c r="T115" s="6" t="str">
        <f>JUL!$J$24</f>
        <v/>
      </c>
      <c r="U115" s="69" t="str">
        <f>JUL!$J$27</f>
        <v/>
      </c>
      <c r="V115" s="6" t="str">
        <f>AUG!$J$24</f>
        <v/>
      </c>
      <c r="W115" s="69" t="str">
        <f>AUG!$J$27</f>
        <v/>
      </c>
      <c r="X115" s="6" t="str">
        <f>SEP!$J$24</f>
        <v/>
      </c>
      <c r="Y115" s="69" t="str">
        <f>SEP!$J$27</f>
        <v/>
      </c>
      <c r="Z115" s="6"/>
      <c r="AA115" s="6"/>
      <c r="AB115" s="6"/>
      <c r="AC115" s="6"/>
    </row>
    <row r="116" spans="1:29" ht="15" customHeight="1" thickBot="1" x14ac:dyDescent="0.25">
      <c r="A116" s="59">
        <v>43293</v>
      </c>
      <c r="B116" s="60" t="str">
        <f>IFERROR(VLOOKUP(C116,Rates!$B$2:$O$451,14,FALSE),"")</f>
        <v/>
      </c>
      <c r="C116" s="93" t="str">
        <f>JUL!$G$31</f>
        <v/>
      </c>
      <c r="D116" s="94" t="str">
        <f>JUL!$G$31</f>
        <v/>
      </c>
      <c r="E116" s="61" t="str">
        <f>JUL!$G$34</f>
        <v/>
      </c>
      <c r="G116" s="59">
        <v>43324</v>
      </c>
      <c r="H116" s="60" t="str">
        <f>IFERROR(VLOOKUP(I116,Rates!$B$2:$O$451,14,FALSE),"")</f>
        <v/>
      </c>
      <c r="I116" s="93" t="str">
        <f>AUG!$J$24</f>
        <v/>
      </c>
      <c r="J116" s="94" t="str">
        <f>AUG!$J$24</f>
        <v/>
      </c>
      <c r="K116" s="61" t="str">
        <f>AUG!$J$27</f>
        <v/>
      </c>
      <c r="M116" s="59">
        <v>43355</v>
      </c>
      <c r="N116" s="60" t="str">
        <f>IFERROR(VLOOKUP(O116,Rates!$B$2:$O$451,14,FALSE),"")</f>
        <v/>
      </c>
      <c r="O116" s="93" t="str">
        <f>SEP!$F$31</f>
        <v/>
      </c>
      <c r="P116" s="94" t="str">
        <f>SEP!$F$34</f>
        <v/>
      </c>
      <c r="Q116" s="61" t="str">
        <f>SEP!$F$34</f>
        <v/>
      </c>
      <c r="S116" s="6"/>
      <c r="T116" s="6" t="str">
        <f>JUL!$D$31</f>
        <v/>
      </c>
      <c r="U116" s="69" t="str">
        <f>JUL!$D$34</f>
        <v/>
      </c>
      <c r="V116" s="6" t="str">
        <f>AUG!$D$31</f>
        <v/>
      </c>
      <c r="W116" s="69" t="str">
        <f>AUG!$D$34</f>
        <v/>
      </c>
      <c r="X116" s="6" t="str">
        <f>SEP!$D$31</f>
        <v/>
      </c>
      <c r="Y116" s="69" t="str">
        <f>SEP!$D$34</f>
        <v/>
      </c>
      <c r="Z116" s="6"/>
      <c r="AA116" s="6"/>
      <c r="AB116" s="6"/>
      <c r="AC116" s="6"/>
    </row>
    <row r="117" spans="1:29" ht="15" customHeight="1" thickBot="1" x14ac:dyDescent="0.25">
      <c r="A117" s="59">
        <v>43294</v>
      </c>
      <c r="B117" s="60" t="str">
        <f>IFERROR(VLOOKUP(C117,Rates!$B$2:$O$451,14,FALSE),"")</f>
        <v/>
      </c>
      <c r="C117" s="93" t="str">
        <f>JUL!$H$31</f>
        <v/>
      </c>
      <c r="D117" s="94" t="str">
        <f>JUL!$H$31</f>
        <v/>
      </c>
      <c r="E117" s="61" t="str">
        <f>JUL!$H$34</f>
        <v/>
      </c>
      <c r="G117" s="59">
        <v>43325</v>
      </c>
      <c r="H117" s="60" t="str">
        <f>IFERROR(VLOOKUP(I117,Rates!$B$2:$O$451,14,FALSE),"")</f>
        <v/>
      </c>
      <c r="I117" s="93" t="str">
        <f>AUG!$D$31</f>
        <v/>
      </c>
      <c r="J117" s="94" t="str">
        <f>AUG!$D$31</f>
        <v/>
      </c>
      <c r="K117" s="61" t="str">
        <f>AUG!$D$34</f>
        <v/>
      </c>
      <c r="M117" s="59">
        <v>43356</v>
      </c>
      <c r="N117" s="60" t="str">
        <f>IFERROR(VLOOKUP(O117,Rates!$B$2:$O$451,14,FALSE),"")</f>
        <v/>
      </c>
      <c r="O117" s="93" t="str">
        <f>SEP!$G$31</f>
        <v/>
      </c>
      <c r="P117" s="94" t="str">
        <f>SEP!$G$34</f>
        <v/>
      </c>
      <c r="Q117" s="61" t="str">
        <f>SEP!$G$34</f>
        <v/>
      </c>
      <c r="S117" s="6"/>
      <c r="T117" s="6" t="str">
        <f>JUL!$E$31</f>
        <v/>
      </c>
      <c r="U117" s="69" t="str">
        <f>JUL!$E$34</f>
        <v/>
      </c>
      <c r="V117" s="6" t="str">
        <f>AUG!$E$31</f>
        <v/>
      </c>
      <c r="W117" s="69" t="str">
        <f>AUG!$E$34</f>
        <v/>
      </c>
      <c r="X117" s="6" t="str">
        <f>SEP!$E$31</f>
        <v/>
      </c>
      <c r="Y117" s="69" t="str">
        <f>SEP!$E$34</f>
        <v/>
      </c>
      <c r="Z117" s="6"/>
      <c r="AA117" s="6"/>
      <c r="AB117" s="6"/>
      <c r="AC117" s="6"/>
    </row>
    <row r="118" spans="1:29" ht="15" customHeight="1" thickBot="1" x14ac:dyDescent="0.25">
      <c r="A118" s="59">
        <v>43295</v>
      </c>
      <c r="B118" s="60" t="str">
        <f>IFERROR(VLOOKUP(C118,Rates!$B$2:$O$451,14,FALSE),"")</f>
        <v/>
      </c>
      <c r="C118" s="93" t="str">
        <f>JUL!$I$31</f>
        <v/>
      </c>
      <c r="D118" s="94" t="str">
        <f>JUL!$I$31</f>
        <v/>
      </c>
      <c r="E118" s="61" t="str">
        <f>JUL!$I$34</f>
        <v/>
      </c>
      <c r="G118" s="59">
        <v>43326</v>
      </c>
      <c r="H118" s="60" t="str">
        <f>IFERROR(VLOOKUP(I118,Rates!$B$2:$O$451,14,FALSE),"")</f>
        <v/>
      </c>
      <c r="I118" s="93" t="str">
        <f>AUG!$E$31</f>
        <v/>
      </c>
      <c r="J118" s="94" t="str">
        <f>AUG!$E$31</f>
        <v/>
      </c>
      <c r="K118" s="61" t="str">
        <f>AUG!$E$34</f>
        <v/>
      </c>
      <c r="M118" s="59">
        <v>43357</v>
      </c>
      <c r="N118" s="60" t="str">
        <f>IFERROR(VLOOKUP(O118,Rates!$B$2:$O$451,14,FALSE),"")</f>
        <v/>
      </c>
      <c r="O118" s="93" t="str">
        <f>SEP!$H$31</f>
        <v/>
      </c>
      <c r="P118" s="94" t="str">
        <f>SEP!$H$34</f>
        <v/>
      </c>
      <c r="Q118" s="61" t="str">
        <f>SEP!$H$34</f>
        <v/>
      </c>
      <c r="S118" s="6"/>
      <c r="T118" s="6" t="str">
        <f>JUL!$F$31</f>
        <v/>
      </c>
      <c r="U118" s="69" t="str">
        <f>JUL!$F$34</f>
        <v/>
      </c>
      <c r="V118" s="6" t="str">
        <f>AUG!$F$31</f>
        <v/>
      </c>
      <c r="W118" s="69" t="str">
        <f>AUG!$F$34</f>
        <v/>
      </c>
      <c r="X118" s="6" t="str">
        <f>SEP!$F$31</f>
        <v/>
      </c>
      <c r="Y118" s="69" t="str">
        <f>SEP!$F$34</f>
        <v/>
      </c>
      <c r="Z118" s="6"/>
      <c r="AA118" s="6"/>
      <c r="AB118" s="6"/>
      <c r="AC118" s="6"/>
    </row>
    <row r="119" spans="1:29" ht="15" customHeight="1" thickBot="1" x14ac:dyDescent="0.25">
      <c r="A119" s="59">
        <v>43296</v>
      </c>
      <c r="B119" s="60" t="str">
        <f>IFERROR(VLOOKUP(C119,Rates!$B$2:$O$451,14,FALSE),"")</f>
        <v/>
      </c>
      <c r="C119" s="93" t="str">
        <f>JUL!$J$31</f>
        <v/>
      </c>
      <c r="D119" s="94" t="str">
        <f>JUL!$J$31</f>
        <v/>
      </c>
      <c r="E119" s="61" t="str">
        <f>JUL!$J$34</f>
        <v/>
      </c>
      <c r="G119" s="59">
        <v>43327</v>
      </c>
      <c r="H119" s="60" t="str">
        <f>IFERROR(VLOOKUP(I119,Rates!$B$2:$O$451,14,FALSE),"")</f>
        <v/>
      </c>
      <c r="I119" s="93" t="str">
        <f>AUG!$F$31</f>
        <v/>
      </c>
      <c r="J119" s="94" t="str">
        <f>AUG!$F$31</f>
        <v/>
      </c>
      <c r="K119" s="61" t="str">
        <f>AUG!$F$34</f>
        <v/>
      </c>
      <c r="M119" s="59">
        <v>43358</v>
      </c>
      <c r="N119" s="60" t="str">
        <f>IFERROR(VLOOKUP(O119,Rates!$B$2:$O$451,14,FALSE),"")</f>
        <v/>
      </c>
      <c r="O119" s="93" t="str">
        <f>SEP!$I$31</f>
        <v/>
      </c>
      <c r="P119" s="94" t="str">
        <f>SEP!$I$34</f>
        <v/>
      </c>
      <c r="Q119" s="61" t="str">
        <f>SEP!$I$34</f>
        <v/>
      </c>
      <c r="S119" s="6"/>
      <c r="T119" s="6" t="str">
        <f>JUL!$G$31</f>
        <v/>
      </c>
      <c r="U119" s="69" t="str">
        <f>JUL!$G$34</f>
        <v/>
      </c>
      <c r="V119" s="6" t="str">
        <f>AUG!$G$31</f>
        <v/>
      </c>
      <c r="W119" s="69" t="str">
        <f>AUG!$G$34</f>
        <v/>
      </c>
      <c r="X119" s="6" t="str">
        <f>SEP!$G$31</f>
        <v/>
      </c>
      <c r="Y119" s="69" t="str">
        <f>SEP!$G$34</f>
        <v/>
      </c>
      <c r="Z119" s="6"/>
      <c r="AA119" s="6"/>
      <c r="AB119" s="6"/>
      <c r="AC119" s="6"/>
    </row>
    <row r="120" spans="1:29" ht="15" customHeight="1" thickBot="1" x14ac:dyDescent="0.25">
      <c r="A120" s="59">
        <v>43297</v>
      </c>
      <c r="B120" s="60" t="str">
        <f>IFERROR(VLOOKUP(C120,Rates!$B$2:$O$451,14,FALSE),"")</f>
        <v/>
      </c>
      <c r="C120" s="93" t="str">
        <f>JUL!$D$38</f>
        <v/>
      </c>
      <c r="D120" s="94" t="str">
        <f>JUL!$D$38</f>
        <v/>
      </c>
      <c r="E120" s="61" t="str">
        <f>JUL!$D$41</f>
        <v/>
      </c>
      <c r="G120" s="59">
        <v>43328</v>
      </c>
      <c r="H120" s="60" t="str">
        <f>IFERROR(VLOOKUP(I120,Rates!$B$2:$O$451,14,FALSE),"")</f>
        <v/>
      </c>
      <c r="I120" s="93" t="str">
        <f>AUG!$G$31</f>
        <v/>
      </c>
      <c r="J120" s="94" t="str">
        <f>AUG!$G$31</f>
        <v/>
      </c>
      <c r="K120" s="61" t="str">
        <f>AUG!$G$34</f>
        <v/>
      </c>
      <c r="M120" s="59">
        <v>43359</v>
      </c>
      <c r="N120" s="60" t="str">
        <f>IFERROR(VLOOKUP(O120,Rates!$B$2:$O$451,14,FALSE),"")</f>
        <v/>
      </c>
      <c r="O120" s="93" t="str">
        <f>SEP!$J$31</f>
        <v/>
      </c>
      <c r="P120" s="94" t="str">
        <f>SEP!$J$34</f>
        <v/>
      </c>
      <c r="Q120" s="61" t="str">
        <f>SEP!$J$34</f>
        <v/>
      </c>
      <c r="S120" s="6"/>
      <c r="T120" s="6" t="str">
        <f>JUL!$H$31</f>
        <v/>
      </c>
      <c r="U120" s="69" t="str">
        <f>JUL!$H$34</f>
        <v/>
      </c>
      <c r="V120" s="6" t="str">
        <f>AUG!$H$31</f>
        <v/>
      </c>
      <c r="W120" s="69" t="str">
        <f>AUG!$H$34</f>
        <v/>
      </c>
      <c r="X120" s="6" t="str">
        <f>SEP!$H$31</f>
        <v/>
      </c>
      <c r="Y120" s="69" t="str">
        <f>SEP!$H$34</f>
        <v/>
      </c>
      <c r="Z120" s="6"/>
      <c r="AA120" s="6"/>
      <c r="AB120" s="6"/>
      <c r="AC120" s="6"/>
    </row>
    <row r="121" spans="1:29" ht="15" customHeight="1" thickBot="1" x14ac:dyDescent="0.25">
      <c r="A121" s="59">
        <v>43298</v>
      </c>
      <c r="B121" s="60" t="str">
        <f>IFERROR(VLOOKUP(C121,Rates!$B$2:$O$451,14,FALSE),"")</f>
        <v/>
      </c>
      <c r="C121" s="93" t="str">
        <f>JUL!$E$38</f>
        <v/>
      </c>
      <c r="D121" s="94" t="str">
        <f>JUL!$E$38</f>
        <v/>
      </c>
      <c r="E121" s="61" t="str">
        <f>JUL!$E$41</f>
        <v/>
      </c>
      <c r="G121" s="59">
        <v>43329</v>
      </c>
      <c r="H121" s="60" t="str">
        <f>IFERROR(VLOOKUP(I121,Rates!$B$2:$O$451,14,FALSE),"")</f>
        <v/>
      </c>
      <c r="I121" s="93" t="str">
        <f>AUG!$H$31</f>
        <v/>
      </c>
      <c r="J121" s="94" t="str">
        <f>AUG!$H$31</f>
        <v/>
      </c>
      <c r="K121" s="61" t="str">
        <f>AUG!$H$34</f>
        <v/>
      </c>
      <c r="M121" s="59">
        <v>43360</v>
      </c>
      <c r="N121" s="60" t="str">
        <f>IFERROR(VLOOKUP(O121,Rates!$B$2:$O$451,14,FALSE),"")</f>
        <v/>
      </c>
      <c r="O121" s="93" t="str">
        <f>SEP!$D$38</f>
        <v/>
      </c>
      <c r="P121" s="94" t="str">
        <f>SEP!$D$41</f>
        <v/>
      </c>
      <c r="Q121" s="61" t="str">
        <f>SEP!$D$41</f>
        <v/>
      </c>
      <c r="S121" s="6"/>
      <c r="T121" s="6" t="str">
        <f>JUL!$I$31</f>
        <v/>
      </c>
      <c r="U121" s="69" t="str">
        <f>JUL!$I$34</f>
        <v/>
      </c>
      <c r="V121" s="6" t="str">
        <f>AUG!$I$31</f>
        <v/>
      </c>
      <c r="W121" s="69" t="str">
        <f>AUG!$I$34</f>
        <v/>
      </c>
      <c r="X121" s="6" t="str">
        <f>SEP!$I$31</f>
        <v/>
      </c>
      <c r="Y121" s="69" t="str">
        <f>SEP!$I$34</f>
        <v/>
      </c>
      <c r="Z121" s="6"/>
      <c r="AA121" s="6"/>
      <c r="AB121" s="6"/>
      <c r="AC121" s="6"/>
    </row>
    <row r="122" spans="1:29" ht="15" customHeight="1" thickBot="1" x14ac:dyDescent="0.25">
      <c r="A122" s="59">
        <v>43299</v>
      </c>
      <c r="B122" s="60" t="str">
        <f>IFERROR(VLOOKUP(C122,Rates!$B$2:$O$451,14,FALSE),"")</f>
        <v/>
      </c>
      <c r="C122" s="93" t="str">
        <f>JUL!$F$38</f>
        <v/>
      </c>
      <c r="D122" s="94" t="str">
        <f>JUL!$F$38</f>
        <v/>
      </c>
      <c r="E122" s="61" t="str">
        <f>JUL!$F$41</f>
        <v/>
      </c>
      <c r="G122" s="59">
        <v>43330</v>
      </c>
      <c r="H122" s="60" t="str">
        <f>IFERROR(VLOOKUP(I122,Rates!$B$2:$O$451,14,FALSE),"")</f>
        <v/>
      </c>
      <c r="I122" s="93" t="str">
        <f>AUG!$I$31</f>
        <v/>
      </c>
      <c r="J122" s="94" t="str">
        <f>AUG!$I$31</f>
        <v/>
      </c>
      <c r="K122" s="61" t="str">
        <f>AUG!$I$34</f>
        <v/>
      </c>
      <c r="M122" s="59">
        <v>43361</v>
      </c>
      <c r="N122" s="60" t="str">
        <f>IFERROR(VLOOKUP(O122,Rates!$B$2:$O$451,14,FALSE),"")</f>
        <v/>
      </c>
      <c r="O122" s="93" t="str">
        <f>SEP!$E$38</f>
        <v/>
      </c>
      <c r="P122" s="94" t="str">
        <f>SEP!$E$41</f>
        <v/>
      </c>
      <c r="Q122" s="61" t="str">
        <f>SEP!$E$41</f>
        <v/>
      </c>
      <c r="S122" s="6"/>
      <c r="T122" s="6" t="str">
        <f>JUL!$J$31</f>
        <v/>
      </c>
      <c r="U122" s="69" t="str">
        <f>JUL!$J$34</f>
        <v/>
      </c>
      <c r="V122" s="6" t="str">
        <f>AUG!$J$31</f>
        <v/>
      </c>
      <c r="W122" s="69" t="str">
        <f>AUG!$J$34</f>
        <v/>
      </c>
      <c r="X122" s="6" t="str">
        <f>SEP!$J$31</f>
        <v/>
      </c>
      <c r="Y122" s="69" t="str">
        <f>SEP!$J$34</f>
        <v/>
      </c>
      <c r="Z122" s="6"/>
      <c r="AA122" s="6"/>
      <c r="AB122" s="6"/>
      <c r="AC122" s="6"/>
    </row>
    <row r="123" spans="1:29" ht="15" customHeight="1" thickBot="1" x14ac:dyDescent="0.25">
      <c r="A123" s="59">
        <v>43300</v>
      </c>
      <c r="B123" s="60" t="str">
        <f>IFERROR(VLOOKUP(C123,Rates!$B$2:$O$451,14,FALSE),"")</f>
        <v/>
      </c>
      <c r="C123" s="93" t="str">
        <f>JUL!$G$38</f>
        <v/>
      </c>
      <c r="D123" s="94" t="str">
        <f>JUL!$G$38</f>
        <v/>
      </c>
      <c r="E123" s="61" t="str">
        <f>JUL!$G$41</f>
        <v/>
      </c>
      <c r="G123" s="59">
        <v>43331</v>
      </c>
      <c r="H123" s="60" t="str">
        <f>IFERROR(VLOOKUP(I123,Rates!$B$2:$O$451,14,FALSE),"")</f>
        <v/>
      </c>
      <c r="I123" s="93" t="str">
        <f>AUG!$J$31</f>
        <v/>
      </c>
      <c r="J123" s="94" t="str">
        <f>AUG!$J$31</f>
        <v/>
      </c>
      <c r="K123" s="61" t="str">
        <f>AUG!$J$34</f>
        <v/>
      </c>
      <c r="M123" s="59">
        <v>43362</v>
      </c>
      <c r="N123" s="60" t="str">
        <f>IFERROR(VLOOKUP(O123,Rates!$B$2:$O$451,14,FALSE),"")</f>
        <v/>
      </c>
      <c r="O123" s="93" t="str">
        <f>SEP!$F$38</f>
        <v/>
      </c>
      <c r="P123" s="94" t="str">
        <f>SEP!$F$41</f>
        <v/>
      </c>
      <c r="Q123" s="61" t="str">
        <f>SEP!$F$41</f>
        <v/>
      </c>
      <c r="S123" s="6"/>
      <c r="T123" s="6" t="str">
        <f>JUL!$D$38</f>
        <v/>
      </c>
      <c r="U123" s="69" t="str">
        <f>JUL!$D$41</f>
        <v/>
      </c>
      <c r="V123" s="6" t="str">
        <f>AUG!$D$38</f>
        <v/>
      </c>
      <c r="W123" s="69" t="str">
        <f>AUG!$D$41</f>
        <v/>
      </c>
      <c r="X123" s="6" t="str">
        <f>SEP!$D$38</f>
        <v/>
      </c>
      <c r="Y123" s="69" t="str">
        <f>SEP!$D$41</f>
        <v/>
      </c>
      <c r="Z123" s="6"/>
      <c r="AA123" s="6"/>
      <c r="AB123" s="6"/>
      <c r="AC123" s="6"/>
    </row>
    <row r="124" spans="1:29" ht="15" customHeight="1" thickBot="1" x14ac:dyDescent="0.25">
      <c r="A124" s="59">
        <v>43301</v>
      </c>
      <c r="B124" s="60" t="str">
        <f>IFERROR(VLOOKUP(C124,Rates!$B$2:$O$451,14,FALSE),"")</f>
        <v/>
      </c>
      <c r="C124" s="93" t="str">
        <f>JUL!$H$38</f>
        <v/>
      </c>
      <c r="D124" s="94" t="str">
        <f>JUL!$H$38</f>
        <v/>
      </c>
      <c r="E124" s="61" t="str">
        <f>JUL!$H$41</f>
        <v/>
      </c>
      <c r="G124" s="59">
        <v>43332</v>
      </c>
      <c r="H124" s="60" t="str">
        <f>IFERROR(VLOOKUP(I124,Rates!$B$2:$O$451,14,FALSE),"")</f>
        <v/>
      </c>
      <c r="I124" s="93" t="str">
        <f>AUG!$D$38</f>
        <v/>
      </c>
      <c r="J124" s="94" t="str">
        <f>AUG!$D$38</f>
        <v/>
      </c>
      <c r="K124" s="61" t="str">
        <f>AUG!$D$41</f>
        <v/>
      </c>
      <c r="M124" s="59">
        <v>43363</v>
      </c>
      <c r="N124" s="60" t="str">
        <f>IFERROR(VLOOKUP(O124,Rates!$B$2:$O$451,14,FALSE),"")</f>
        <v/>
      </c>
      <c r="O124" s="93" t="str">
        <f>SEP!$G$38</f>
        <v/>
      </c>
      <c r="P124" s="94" t="str">
        <f>SEP!$G$41</f>
        <v/>
      </c>
      <c r="Q124" s="61" t="str">
        <f>SEP!$G$41</f>
        <v/>
      </c>
      <c r="S124" s="6"/>
      <c r="T124" s="6" t="str">
        <f>JUL!$E$38</f>
        <v/>
      </c>
      <c r="U124" s="69" t="str">
        <f>JUL!$E$41</f>
        <v/>
      </c>
      <c r="V124" s="6" t="str">
        <f>AUG!$E$38</f>
        <v/>
      </c>
      <c r="W124" s="69" t="str">
        <f>AUG!$E$41</f>
        <v/>
      </c>
      <c r="X124" s="6" t="str">
        <f>SEP!$E$38</f>
        <v/>
      </c>
      <c r="Y124" s="69" t="str">
        <f>SEP!$E$41</f>
        <v/>
      </c>
      <c r="Z124" s="6"/>
      <c r="AA124" s="6"/>
      <c r="AB124" s="6"/>
      <c r="AC124" s="6"/>
    </row>
    <row r="125" spans="1:29" ht="15" customHeight="1" thickBot="1" x14ac:dyDescent="0.25">
      <c r="A125" s="59">
        <v>43302</v>
      </c>
      <c r="B125" s="60" t="str">
        <f>IFERROR(VLOOKUP(C125,Rates!$B$2:$O$451,14,FALSE),"")</f>
        <v/>
      </c>
      <c r="C125" s="93" t="str">
        <f>JUL!$I$38</f>
        <v/>
      </c>
      <c r="D125" s="94" t="str">
        <f>JUL!$I$38</f>
        <v/>
      </c>
      <c r="E125" s="61" t="str">
        <f>JUL!$I$41</f>
        <v/>
      </c>
      <c r="G125" s="59">
        <v>43333</v>
      </c>
      <c r="H125" s="60" t="str">
        <f>IFERROR(VLOOKUP(I125,Rates!$B$2:$O$451,14,FALSE),"")</f>
        <v/>
      </c>
      <c r="I125" s="93" t="str">
        <f>AUG!$E$38</f>
        <v/>
      </c>
      <c r="J125" s="94" t="str">
        <f>AUG!$E$38</f>
        <v/>
      </c>
      <c r="K125" s="61" t="str">
        <f>AUG!$E$41</f>
        <v/>
      </c>
      <c r="M125" s="59">
        <v>43364</v>
      </c>
      <c r="N125" s="60" t="str">
        <f>IFERROR(VLOOKUP(O125,Rates!$B$2:$O$451,14,FALSE),"")</f>
        <v/>
      </c>
      <c r="O125" s="93" t="str">
        <f>SEP!$H$38</f>
        <v/>
      </c>
      <c r="P125" s="94" t="str">
        <f>SEP!$H$41</f>
        <v/>
      </c>
      <c r="Q125" s="61" t="str">
        <f>SEP!$H$41</f>
        <v/>
      </c>
      <c r="S125" s="6"/>
      <c r="T125" s="6" t="str">
        <f>JUL!$F$38</f>
        <v/>
      </c>
      <c r="U125" s="69" t="str">
        <f>JUL!$F$41</f>
        <v/>
      </c>
      <c r="V125" s="6" t="str">
        <f>AUG!$F$38</f>
        <v/>
      </c>
      <c r="W125" s="69" t="str">
        <f>AUG!$F$41</f>
        <v/>
      </c>
      <c r="X125" s="6" t="str">
        <f>SEP!$F$38</f>
        <v/>
      </c>
      <c r="Y125" s="69" t="str">
        <f>SEP!$F$41</f>
        <v/>
      </c>
      <c r="Z125" s="6"/>
      <c r="AA125" s="6"/>
      <c r="AB125" s="6"/>
      <c r="AC125" s="6"/>
    </row>
    <row r="126" spans="1:29" ht="15" customHeight="1" thickBot="1" x14ac:dyDescent="0.25">
      <c r="A126" s="59">
        <v>43303</v>
      </c>
      <c r="B126" s="60" t="str">
        <f>IFERROR(VLOOKUP(C126,Rates!$B$2:$O$451,14,FALSE),"")</f>
        <v/>
      </c>
      <c r="C126" s="93" t="str">
        <f>JUL!$J$38</f>
        <v/>
      </c>
      <c r="D126" s="94" t="str">
        <f>JUL!$J$38</f>
        <v/>
      </c>
      <c r="E126" s="61" t="str">
        <f>JUL!$J$41</f>
        <v/>
      </c>
      <c r="G126" s="59">
        <v>43334</v>
      </c>
      <c r="H126" s="60" t="str">
        <f>IFERROR(VLOOKUP(I126,Rates!$B$2:$O$451,14,FALSE),"")</f>
        <v/>
      </c>
      <c r="I126" s="93" t="str">
        <f>AUG!$F$38</f>
        <v/>
      </c>
      <c r="J126" s="94" t="str">
        <f>AUG!$F$38</f>
        <v/>
      </c>
      <c r="K126" s="61" t="str">
        <f>AUG!$F$41</f>
        <v/>
      </c>
      <c r="M126" s="59">
        <v>43365</v>
      </c>
      <c r="N126" s="60" t="str">
        <f>IFERROR(VLOOKUP(O126,Rates!$B$2:$O$451,14,FALSE),"")</f>
        <v/>
      </c>
      <c r="O126" s="93" t="str">
        <f>SEP!$I$38</f>
        <v/>
      </c>
      <c r="P126" s="94" t="str">
        <f>SEP!$I$41</f>
        <v/>
      </c>
      <c r="Q126" s="61" t="str">
        <f>SEP!$I$41</f>
        <v/>
      </c>
      <c r="S126" s="6"/>
      <c r="T126" s="6" t="str">
        <f>JUL!$G$38</f>
        <v/>
      </c>
      <c r="U126" s="69" t="str">
        <f>JUL!$G$41</f>
        <v/>
      </c>
      <c r="V126" s="6" t="str">
        <f>AUG!$G$38</f>
        <v/>
      </c>
      <c r="W126" s="69" t="str">
        <f>AUG!$G$41</f>
        <v/>
      </c>
      <c r="X126" s="6" t="str">
        <f>SEP!$G$38</f>
        <v/>
      </c>
      <c r="Y126" s="69" t="str">
        <f>SEP!$G$41</f>
        <v/>
      </c>
      <c r="Z126" s="6"/>
      <c r="AA126" s="6"/>
      <c r="AB126" s="6"/>
      <c r="AC126" s="6"/>
    </row>
    <row r="127" spans="1:29" ht="15" customHeight="1" thickBot="1" x14ac:dyDescent="0.25">
      <c r="A127" s="59">
        <v>43304</v>
      </c>
      <c r="B127" s="60" t="str">
        <f>IFERROR(VLOOKUP(C127,Rates!$B$2:$O$451,14,FALSE),"")</f>
        <v/>
      </c>
      <c r="C127" s="93" t="str">
        <f>JUL!$D$45</f>
        <v/>
      </c>
      <c r="D127" s="94" t="str">
        <f>JUL!$D$45</f>
        <v/>
      </c>
      <c r="E127" s="61" t="str">
        <f>JUL!$D$48</f>
        <v/>
      </c>
      <c r="G127" s="59">
        <v>43335</v>
      </c>
      <c r="H127" s="60" t="str">
        <f>IFERROR(VLOOKUP(I127,Rates!$B$2:$O$451,14,FALSE),"")</f>
        <v/>
      </c>
      <c r="I127" s="93" t="str">
        <f>AUG!$G$38</f>
        <v/>
      </c>
      <c r="J127" s="94" t="str">
        <f>AUG!$G$38</f>
        <v/>
      </c>
      <c r="K127" s="61" t="str">
        <f>AUG!$G$41</f>
        <v/>
      </c>
      <c r="M127" s="59">
        <v>43366</v>
      </c>
      <c r="N127" s="60" t="str">
        <f>IFERROR(VLOOKUP(O127,Rates!$B$2:$O$451,14,FALSE),"")</f>
        <v/>
      </c>
      <c r="O127" s="93" t="str">
        <f>SEP!$J$38</f>
        <v/>
      </c>
      <c r="P127" s="94" t="str">
        <f>SEP!$J$41</f>
        <v/>
      </c>
      <c r="Q127" s="61" t="str">
        <f>SEP!$J$41</f>
        <v/>
      </c>
      <c r="S127" s="6"/>
      <c r="T127" s="6" t="str">
        <f>JUL!$H$38</f>
        <v/>
      </c>
      <c r="U127" s="69" t="str">
        <f>JUL!$H$41</f>
        <v/>
      </c>
      <c r="V127" s="6" t="str">
        <f>AUG!$H$38</f>
        <v/>
      </c>
      <c r="W127" s="69" t="str">
        <f>AUG!$H$41</f>
        <v/>
      </c>
      <c r="X127" s="6" t="str">
        <f>SEP!$H$38</f>
        <v/>
      </c>
      <c r="Y127" s="69" t="str">
        <f>SEP!$H$41</f>
        <v/>
      </c>
      <c r="Z127" s="6"/>
      <c r="AA127" s="6"/>
      <c r="AB127" s="6"/>
      <c r="AC127" s="6"/>
    </row>
    <row r="128" spans="1:29" ht="15" customHeight="1" thickBot="1" x14ac:dyDescent="0.25">
      <c r="A128" s="59">
        <v>43305</v>
      </c>
      <c r="B128" s="60" t="str">
        <f>IFERROR(VLOOKUP(C128,Rates!$B$2:$O$451,14,FALSE),"")</f>
        <v/>
      </c>
      <c r="C128" s="93" t="str">
        <f>JUL!$E$45</f>
        <v/>
      </c>
      <c r="D128" s="94" t="str">
        <f>JUL!$E$45</f>
        <v/>
      </c>
      <c r="E128" s="61" t="str">
        <f>JUL!$E$48</f>
        <v/>
      </c>
      <c r="G128" s="59">
        <v>43336</v>
      </c>
      <c r="H128" s="60" t="str">
        <f>IFERROR(VLOOKUP(I128,Rates!$B$2:$O$451,14,FALSE),"")</f>
        <v/>
      </c>
      <c r="I128" s="93" t="str">
        <f>AUG!$H$38</f>
        <v/>
      </c>
      <c r="J128" s="94" t="str">
        <f>AUG!$H$38</f>
        <v/>
      </c>
      <c r="K128" s="61" t="str">
        <f>AUG!$H$41</f>
        <v/>
      </c>
      <c r="M128" s="59">
        <v>43367</v>
      </c>
      <c r="N128" s="60" t="str">
        <f>IFERROR(VLOOKUP(O128,Rates!$B$2:$O$451,14,FALSE),"")</f>
        <v/>
      </c>
      <c r="O128" s="93" t="str">
        <f>SEP!$D$45</f>
        <v/>
      </c>
      <c r="P128" s="94" t="str">
        <f>SEP!$D$48</f>
        <v/>
      </c>
      <c r="Q128" s="61" t="str">
        <f>SEP!$D$48</f>
        <v/>
      </c>
      <c r="S128" s="6"/>
      <c r="T128" s="6" t="str">
        <f>JUL!$I$38</f>
        <v/>
      </c>
      <c r="U128" s="69" t="str">
        <f>JUL!$I$41</f>
        <v/>
      </c>
      <c r="V128" s="6" t="str">
        <f>AUG!$I$38</f>
        <v/>
      </c>
      <c r="W128" s="69" t="str">
        <f>AUG!$I$41</f>
        <v/>
      </c>
      <c r="X128" s="6" t="str">
        <f>SEP!$I$38</f>
        <v/>
      </c>
      <c r="Y128" s="69" t="str">
        <f>SEP!$I$41</f>
        <v/>
      </c>
      <c r="Z128" s="6"/>
      <c r="AA128" s="6"/>
      <c r="AB128" s="6"/>
      <c r="AC128" s="6"/>
    </row>
    <row r="129" spans="1:29" ht="15" customHeight="1" thickBot="1" x14ac:dyDescent="0.25">
      <c r="A129" s="59">
        <v>43306</v>
      </c>
      <c r="B129" s="60" t="str">
        <f>IFERROR(VLOOKUP(C129,Rates!$B$2:$O$451,14,FALSE),"")</f>
        <v/>
      </c>
      <c r="C129" s="93" t="str">
        <f>JUL!$F$45</f>
        <v/>
      </c>
      <c r="D129" s="94" t="str">
        <f>JUL!$F$45</f>
        <v/>
      </c>
      <c r="E129" s="61" t="str">
        <f>JUL!$F$48</f>
        <v/>
      </c>
      <c r="G129" s="59">
        <v>43337</v>
      </c>
      <c r="H129" s="60" t="str">
        <f>IFERROR(VLOOKUP(I129,Rates!$B$2:$O$451,14,FALSE),"")</f>
        <v/>
      </c>
      <c r="I129" s="93" t="str">
        <f>AUG!$I$38</f>
        <v/>
      </c>
      <c r="J129" s="94" t="str">
        <f>AUG!$I$38</f>
        <v/>
      </c>
      <c r="K129" s="61" t="str">
        <f>AUG!$I$41</f>
        <v/>
      </c>
      <c r="M129" s="59">
        <v>43368</v>
      </c>
      <c r="N129" s="60" t="str">
        <f>IFERROR(VLOOKUP(O129,Rates!$B$2:$O$451,14,FALSE),"")</f>
        <v/>
      </c>
      <c r="O129" s="93" t="str">
        <f>SEP!$E$45</f>
        <v/>
      </c>
      <c r="P129" s="94" t="str">
        <f>SEP!$E$48</f>
        <v/>
      </c>
      <c r="Q129" s="61" t="str">
        <f>SEP!$E$48</f>
        <v/>
      </c>
      <c r="S129" s="6"/>
      <c r="T129" s="6" t="str">
        <f>JUL!$J$38</f>
        <v/>
      </c>
      <c r="U129" s="69" t="str">
        <f>JUL!$J$41</f>
        <v/>
      </c>
      <c r="V129" s="6" t="str">
        <f>AUG!$J$38</f>
        <v/>
      </c>
      <c r="W129" s="69" t="str">
        <f>AUG!$J$41</f>
        <v/>
      </c>
      <c r="X129" s="6" t="str">
        <f>SEP!$J$38</f>
        <v/>
      </c>
      <c r="Y129" s="69" t="str">
        <f>SEP!$J$41</f>
        <v/>
      </c>
      <c r="Z129" s="6"/>
      <c r="AA129" s="6"/>
      <c r="AB129" s="6"/>
      <c r="AC129" s="6"/>
    </row>
    <row r="130" spans="1:29" ht="15" customHeight="1" thickBot="1" x14ac:dyDescent="0.25">
      <c r="A130" s="59">
        <v>43307</v>
      </c>
      <c r="B130" s="60" t="str">
        <f>IFERROR(VLOOKUP(C130,Rates!$B$2:$O$451,14,FALSE),"")</f>
        <v/>
      </c>
      <c r="C130" s="93" t="str">
        <f>JUL!$G$45</f>
        <v/>
      </c>
      <c r="D130" s="94" t="str">
        <f>JUL!$G$45</f>
        <v/>
      </c>
      <c r="E130" s="61" t="str">
        <f>JUL!$G$48</f>
        <v/>
      </c>
      <c r="G130" s="59">
        <v>43338</v>
      </c>
      <c r="H130" s="60" t="str">
        <f>IFERROR(VLOOKUP(I130,Rates!$B$2:$O$451,14,FALSE),"")</f>
        <v/>
      </c>
      <c r="I130" s="93" t="str">
        <f>AUG!$J$38</f>
        <v/>
      </c>
      <c r="J130" s="94" t="str">
        <f>AUG!$J$38</f>
        <v/>
      </c>
      <c r="K130" s="61" t="str">
        <f>AUG!$J$41</f>
        <v/>
      </c>
      <c r="M130" s="59">
        <v>43369</v>
      </c>
      <c r="N130" s="60" t="str">
        <f>IFERROR(VLOOKUP(O130,Rates!$B$2:$O$451,14,FALSE),"")</f>
        <v/>
      </c>
      <c r="O130" s="93" t="str">
        <f>SEP!$F$45</f>
        <v/>
      </c>
      <c r="P130" s="94" t="str">
        <f>SEP!$F$48</f>
        <v/>
      </c>
      <c r="Q130" s="61" t="str">
        <f>SEP!$F$48</f>
        <v/>
      </c>
      <c r="S130" s="6"/>
      <c r="T130" s="6" t="str">
        <f>JUL!$D$45</f>
        <v/>
      </c>
      <c r="U130" s="69" t="str">
        <f>JUL!$D$48</f>
        <v/>
      </c>
      <c r="V130" s="6" t="str">
        <f>AUG!$D$45</f>
        <v/>
      </c>
      <c r="W130" s="69" t="str">
        <f>AUG!$D$48</f>
        <v/>
      </c>
      <c r="X130" s="6" t="str">
        <f>SEP!$D$45</f>
        <v/>
      </c>
      <c r="Y130" s="69" t="str">
        <f>SEP!$D$48</f>
        <v/>
      </c>
      <c r="Z130" s="6"/>
      <c r="AA130" s="6"/>
      <c r="AB130" s="6"/>
      <c r="AC130" s="6"/>
    </row>
    <row r="131" spans="1:29" ht="15" customHeight="1" thickBot="1" x14ac:dyDescent="0.25">
      <c r="A131" s="59">
        <v>43308</v>
      </c>
      <c r="B131" s="60" t="str">
        <f>IFERROR(VLOOKUP(C131,Rates!$B$2:$O$451,14,FALSE),"")</f>
        <v/>
      </c>
      <c r="C131" s="93" t="str">
        <f>JUL!$H$45</f>
        <v/>
      </c>
      <c r="D131" s="94" t="str">
        <f>JUL!$H$45</f>
        <v/>
      </c>
      <c r="E131" s="61" t="str">
        <f>JUL!$H$48</f>
        <v/>
      </c>
      <c r="G131" s="59">
        <v>43339</v>
      </c>
      <c r="H131" s="60" t="str">
        <f>IFERROR(VLOOKUP(I131,Rates!$B$2:$O$451,14,FALSE),"")</f>
        <v/>
      </c>
      <c r="I131" s="93" t="str">
        <f>AUG!$D$45</f>
        <v/>
      </c>
      <c r="J131" s="94" t="str">
        <f>AUG!$D$45</f>
        <v/>
      </c>
      <c r="K131" s="61" t="str">
        <f>AUG!$D$48</f>
        <v/>
      </c>
      <c r="M131" s="59">
        <v>43370</v>
      </c>
      <c r="N131" s="60" t="str">
        <f>IFERROR(VLOOKUP(O131,Rates!$B$2:$O$451,14,FALSE),"")</f>
        <v/>
      </c>
      <c r="O131" s="93" t="str">
        <f>SEP!$G$45</f>
        <v/>
      </c>
      <c r="P131" s="94" t="str">
        <f>SEP!$G$48</f>
        <v/>
      </c>
      <c r="Q131" s="61" t="str">
        <f>SEP!$G$48</f>
        <v/>
      </c>
      <c r="S131" s="6"/>
      <c r="T131" s="6" t="str">
        <f>JUL!$E$45</f>
        <v/>
      </c>
      <c r="U131" s="69" t="str">
        <f>JUL!$E$48</f>
        <v/>
      </c>
      <c r="V131" s="6" t="str">
        <f>AUG!$E$45</f>
        <v/>
      </c>
      <c r="W131" s="69" t="str">
        <f>AUG!$E$48</f>
        <v/>
      </c>
      <c r="X131" s="6" t="str">
        <f>SEP!$E$45</f>
        <v/>
      </c>
      <c r="Y131" s="69" t="str">
        <f>SEP!$E$48</f>
        <v/>
      </c>
      <c r="Z131" s="6"/>
      <c r="AA131" s="6"/>
      <c r="AB131" s="6"/>
      <c r="AC131" s="6"/>
    </row>
    <row r="132" spans="1:29" ht="15" customHeight="1" thickBot="1" x14ac:dyDescent="0.25">
      <c r="A132" s="59">
        <v>43309</v>
      </c>
      <c r="B132" s="60" t="str">
        <f>IFERROR(VLOOKUP(C132,Rates!$B$2:$O$451,14,FALSE),"")</f>
        <v/>
      </c>
      <c r="C132" s="93" t="str">
        <f>JUL!$I$45</f>
        <v/>
      </c>
      <c r="D132" s="94" t="str">
        <f>JUL!$I$45</f>
        <v/>
      </c>
      <c r="E132" s="61" t="str">
        <f>JUL!$I$48</f>
        <v/>
      </c>
      <c r="G132" s="59">
        <v>43340</v>
      </c>
      <c r="H132" s="60" t="str">
        <f>IFERROR(VLOOKUP(I132,Rates!$B$2:$O$451,14,FALSE),"")</f>
        <v/>
      </c>
      <c r="I132" s="93" t="str">
        <f>AUG!$E$45</f>
        <v/>
      </c>
      <c r="J132" s="94" t="str">
        <f>AUG!$E$45</f>
        <v/>
      </c>
      <c r="K132" s="61" t="str">
        <f>AUG!$E$48</f>
        <v/>
      </c>
      <c r="M132" s="59">
        <v>43371</v>
      </c>
      <c r="N132" s="60" t="str">
        <f>IFERROR(VLOOKUP(O132,Rates!$B$2:$O$451,14,FALSE),"")</f>
        <v/>
      </c>
      <c r="O132" s="93" t="str">
        <f>SEP!$H$45</f>
        <v/>
      </c>
      <c r="P132" s="94" t="str">
        <f>SEP!$H$48</f>
        <v/>
      </c>
      <c r="Q132" s="61" t="str">
        <f>SEP!$H$48</f>
        <v/>
      </c>
      <c r="S132" s="6"/>
      <c r="T132" s="6" t="str">
        <f>JUL!$F$45</f>
        <v/>
      </c>
      <c r="U132" s="69" t="str">
        <f>JUL!$F$48</f>
        <v/>
      </c>
      <c r="V132" s="6" t="str">
        <f>AUG!$F$45</f>
        <v/>
      </c>
      <c r="W132" s="69" t="str">
        <f>AUG!$F$48</f>
        <v/>
      </c>
      <c r="X132" s="6" t="str">
        <f>SEP!$F$45</f>
        <v/>
      </c>
      <c r="Y132" s="69" t="str">
        <f>SEP!$F$48</f>
        <v/>
      </c>
      <c r="Z132" s="6"/>
      <c r="AA132" s="6"/>
      <c r="AB132" s="6"/>
      <c r="AC132" s="6"/>
    </row>
    <row r="133" spans="1:29" ht="15" customHeight="1" thickBot="1" x14ac:dyDescent="0.25">
      <c r="A133" s="59">
        <v>43310</v>
      </c>
      <c r="B133" s="60" t="str">
        <f>IFERROR(VLOOKUP(C133,Rates!$B$2:$O$451,14,FALSE),"")</f>
        <v/>
      </c>
      <c r="C133" s="93" t="str">
        <f>JUL!$J$45</f>
        <v/>
      </c>
      <c r="D133" s="94" t="str">
        <f>JUL!$J$45</f>
        <v/>
      </c>
      <c r="E133" s="61" t="str">
        <f>JUL!$J$48</f>
        <v/>
      </c>
      <c r="G133" s="59">
        <v>43341</v>
      </c>
      <c r="H133" s="60" t="str">
        <f>IFERROR(VLOOKUP(I133,Rates!$B$2:$O$451,14,FALSE),"")</f>
        <v/>
      </c>
      <c r="I133" s="93" t="str">
        <f>AUG!$F$45</f>
        <v/>
      </c>
      <c r="J133" s="94" t="str">
        <f>AUG!$F$45</f>
        <v/>
      </c>
      <c r="K133" s="61" t="str">
        <f>AUG!$F$48</f>
        <v/>
      </c>
      <c r="M133" s="59">
        <v>43372</v>
      </c>
      <c r="N133" s="60" t="str">
        <f>IFERROR(VLOOKUP(O133,Rates!$B$2:$O$451,14,FALSE),"")</f>
        <v/>
      </c>
      <c r="O133" s="93" t="str">
        <f>SEP!$I$45</f>
        <v/>
      </c>
      <c r="P133" s="94" t="str">
        <f>SEP!$I$48</f>
        <v/>
      </c>
      <c r="Q133" s="61" t="str">
        <f>SEP!$I$48</f>
        <v/>
      </c>
      <c r="S133" s="6"/>
      <c r="T133" s="6" t="str">
        <f>JUL!$G$45</f>
        <v/>
      </c>
      <c r="U133" s="69" t="str">
        <f>JUL!$G$48</f>
        <v/>
      </c>
      <c r="V133" s="6" t="str">
        <f>AUG!$G$45</f>
        <v/>
      </c>
      <c r="W133" s="69" t="str">
        <f>AUG!$G$48</f>
        <v/>
      </c>
      <c r="X133" s="6" t="str">
        <f>SEP!$G$45</f>
        <v/>
      </c>
      <c r="Y133" s="69" t="str">
        <f>SEP!$G$48</f>
        <v/>
      </c>
      <c r="Z133" s="6"/>
      <c r="AA133" s="6"/>
      <c r="AB133" s="6"/>
      <c r="AC133" s="6"/>
    </row>
    <row r="134" spans="1:29" ht="15" customHeight="1" thickBot="1" x14ac:dyDescent="0.25">
      <c r="A134" s="59">
        <v>43311</v>
      </c>
      <c r="B134" s="60" t="str">
        <f>IFERROR(VLOOKUP(C134,Rates!$B$2:$O$451,14,FALSE),"")</f>
        <v/>
      </c>
      <c r="C134" s="93" t="str">
        <f>JUL!$D$52</f>
        <v/>
      </c>
      <c r="D134" s="94" t="str">
        <f>JUL!$D$52</f>
        <v/>
      </c>
      <c r="E134" s="61" t="str">
        <f>JUL!$D$55</f>
        <v/>
      </c>
      <c r="G134" s="59">
        <v>43342</v>
      </c>
      <c r="H134" s="60" t="str">
        <f>IFERROR(VLOOKUP(I134,Rates!$B$2:$O$451,14,FALSE),"")</f>
        <v/>
      </c>
      <c r="I134" s="93" t="str">
        <f>AUG!$G$45</f>
        <v/>
      </c>
      <c r="J134" s="94" t="str">
        <f>AUG!$G$45</f>
        <v/>
      </c>
      <c r="K134" s="61" t="str">
        <f>AUG!$G$48</f>
        <v/>
      </c>
      <c r="M134" s="59">
        <v>43373</v>
      </c>
      <c r="N134" s="60" t="str">
        <f>IFERROR(VLOOKUP(O134,Rates!$B$2:$O$451,14,FALSE),"")</f>
        <v/>
      </c>
      <c r="O134" s="93" t="str">
        <f>SEP!$J$45</f>
        <v/>
      </c>
      <c r="P134" s="94" t="str">
        <f>SEP!$J$48</f>
        <v/>
      </c>
      <c r="Q134" s="61" t="str">
        <f>SEP!$J$48</f>
        <v/>
      </c>
      <c r="S134" s="6"/>
      <c r="T134" s="6" t="str">
        <f>JUL!$H$45</f>
        <v/>
      </c>
      <c r="U134" s="69" t="str">
        <f>JUL!$H$48</f>
        <v/>
      </c>
      <c r="V134" s="6" t="str">
        <f>AUG!$H$45</f>
        <v/>
      </c>
      <c r="W134" s="69" t="str">
        <f>AUG!$H$48</f>
        <v/>
      </c>
      <c r="X134" s="6" t="str">
        <f>SEP!$H$45</f>
        <v/>
      </c>
      <c r="Y134" s="69" t="str">
        <f>SEP!$H$48</f>
        <v/>
      </c>
      <c r="Z134" s="6"/>
      <c r="AA134" s="6"/>
      <c r="AB134" s="6"/>
      <c r="AC134" s="6"/>
    </row>
    <row r="135" spans="1:29" ht="15" customHeight="1" thickBot="1" x14ac:dyDescent="0.25">
      <c r="A135" s="59">
        <v>43312</v>
      </c>
      <c r="B135" s="60" t="str">
        <f>IFERROR(VLOOKUP(C135,Rates!$B$2:$O$451,14,FALSE),"")</f>
        <v/>
      </c>
      <c r="C135" s="93" t="str">
        <f>JUL!$E$52</f>
        <v/>
      </c>
      <c r="D135" s="94" t="str">
        <f>JUL!$E$52</f>
        <v/>
      </c>
      <c r="E135" s="61" t="str">
        <f>JUL!$E$55</f>
        <v/>
      </c>
      <c r="G135" s="59">
        <v>43343</v>
      </c>
      <c r="H135" s="60" t="str">
        <f>IFERROR(VLOOKUP(I135,Rates!$B$2:$O$451,14,FALSE),"")</f>
        <v/>
      </c>
      <c r="I135" s="93" t="str">
        <f>AUG!$H$45</f>
        <v/>
      </c>
      <c r="J135" s="94" t="str">
        <f>AUG!$H$45</f>
        <v/>
      </c>
      <c r="K135" s="61" t="str">
        <f>AUG!$H$48</f>
        <v/>
      </c>
      <c r="M135" s="95" t="s">
        <v>830</v>
      </c>
      <c r="N135" s="96"/>
      <c r="O135" s="96"/>
      <c r="P135" s="97">
        <f>SEP!J2</f>
        <v>0</v>
      </c>
      <c r="Q135" s="98"/>
      <c r="S135" s="6"/>
      <c r="T135" s="6" t="str">
        <f>JUL!$I$45</f>
        <v/>
      </c>
      <c r="U135" s="69" t="str">
        <f>JUL!$I$48</f>
        <v/>
      </c>
      <c r="V135" s="6" t="str">
        <f>AUG!$I$45</f>
        <v/>
      </c>
      <c r="W135" s="69">
        <f>AUG!$I$48</f>
        <v>0</v>
      </c>
      <c r="X135" s="6" t="str">
        <f>SEP!$I$45</f>
        <v/>
      </c>
      <c r="Y135" s="69" t="str">
        <f>SEP!$I$48</f>
        <v/>
      </c>
      <c r="Z135" s="6"/>
      <c r="AA135" s="6"/>
      <c r="AB135" s="6"/>
      <c r="AC135" s="6"/>
    </row>
    <row r="136" spans="1:29" ht="15" customHeight="1" thickBot="1" x14ac:dyDescent="0.25">
      <c r="A136" s="95" t="s">
        <v>831</v>
      </c>
      <c r="B136" s="96"/>
      <c r="C136" s="96"/>
      <c r="D136" s="97">
        <f>JUL!J2</f>
        <v>0</v>
      </c>
      <c r="E136" s="98"/>
      <c r="G136" s="95" t="s">
        <v>832</v>
      </c>
      <c r="H136" s="96"/>
      <c r="I136" s="96"/>
      <c r="J136" s="97">
        <f>AUG!J2</f>
        <v>0</v>
      </c>
      <c r="K136" s="98"/>
      <c r="M136" s="49"/>
      <c r="N136" s="49"/>
      <c r="O136" s="50"/>
      <c r="P136" s="51"/>
      <c r="Q136" s="52"/>
      <c r="S136" s="6"/>
      <c r="T136" s="6" t="str">
        <f>JUL!$J$45</f>
        <v/>
      </c>
      <c r="U136" s="69" t="str">
        <f>JUL!$J$48</f>
        <v/>
      </c>
      <c r="V136" s="6">
        <f>AUG!$J$45</f>
        <v>0</v>
      </c>
      <c r="W136" s="69">
        <f>AUG!$J$48</f>
        <v>0</v>
      </c>
      <c r="X136" s="6" t="str">
        <f>SEP!$J$45</f>
        <v/>
      </c>
      <c r="Y136" s="69" t="str">
        <f>SEP!$J$48</f>
        <v/>
      </c>
      <c r="Z136" s="6"/>
      <c r="AA136" s="6"/>
      <c r="AB136" s="6"/>
      <c r="AC136" s="6"/>
    </row>
    <row r="137" spans="1:29" x14ac:dyDescent="0.2">
      <c r="S137" s="6"/>
      <c r="T137" s="6" t="str">
        <f>JUL!$D$52</f>
        <v/>
      </c>
      <c r="U137" s="69" t="str">
        <f>JUL!$D$55</f>
        <v/>
      </c>
      <c r="V137" s="6">
        <f>AUG!$D$52</f>
        <v>0</v>
      </c>
      <c r="W137" s="69">
        <f>AUG!$D$55</f>
        <v>0</v>
      </c>
      <c r="X137" s="6">
        <f>SEP!$D$52</f>
        <v>0</v>
      </c>
      <c r="Y137" s="69">
        <f>SEP!$D$55</f>
        <v>0</v>
      </c>
      <c r="Z137" s="6"/>
      <c r="AA137" s="6"/>
      <c r="AB137" s="6"/>
      <c r="AC137" s="6"/>
    </row>
    <row r="138" spans="1:29" x14ac:dyDescent="0.2">
      <c r="S138" s="6"/>
      <c r="T138" s="6" t="str">
        <f>JUL!$E$52</f>
        <v/>
      </c>
      <c r="U138" s="69" t="str">
        <f>JUL!$E$55</f>
        <v/>
      </c>
      <c r="V138" s="6">
        <f>AUG!$E$52</f>
        <v>0</v>
      </c>
      <c r="W138" s="69">
        <f>AUG!$E$55</f>
        <v>0</v>
      </c>
      <c r="X138" s="6">
        <f>SEP!$E$52</f>
        <v>0</v>
      </c>
      <c r="Y138" s="69">
        <f>SEP!$E$55</f>
        <v>0</v>
      </c>
      <c r="Z138" s="6"/>
      <c r="AA138" s="6"/>
      <c r="AB138" s="6"/>
      <c r="AC138" s="6"/>
    </row>
    <row r="139" spans="1:29" x14ac:dyDescent="0.2">
      <c r="S139" s="6"/>
      <c r="T139" s="6" t="str">
        <f>JUL!$F$52</f>
        <v/>
      </c>
      <c r="U139" s="69">
        <f>JUL!$F$55</f>
        <v>0</v>
      </c>
      <c r="V139" s="6">
        <f>AUG!$F$52</f>
        <v>0</v>
      </c>
      <c r="W139" s="69">
        <f>AUG!$F$55</f>
        <v>0</v>
      </c>
      <c r="X139" s="6">
        <f>SEP!$F$52</f>
        <v>0</v>
      </c>
      <c r="Y139" s="69">
        <f>SEP!$F$55</f>
        <v>0</v>
      </c>
      <c r="Z139" s="6"/>
      <c r="AA139" s="6"/>
      <c r="AB139" s="6"/>
      <c r="AC139" s="6"/>
    </row>
    <row r="140" spans="1:29" x14ac:dyDescent="0.2">
      <c r="S140" s="6"/>
      <c r="T140" s="6"/>
      <c r="U140" s="69"/>
      <c r="V140" s="6"/>
      <c r="W140" s="6"/>
      <c r="X140" s="6"/>
      <c r="Y140" s="6"/>
      <c r="Z140" s="6"/>
      <c r="AA140" s="6"/>
      <c r="AB140" s="6"/>
      <c r="AC140" s="6"/>
    </row>
    <row r="141" spans="1:29" x14ac:dyDescent="0.2">
      <c r="O141" s="81" t="s">
        <v>833</v>
      </c>
      <c r="P141" s="81"/>
      <c r="Q141" s="81"/>
      <c r="S141" s="6"/>
      <c r="T141" s="6"/>
      <c r="U141" s="69"/>
      <c r="V141" s="6"/>
      <c r="W141" s="6"/>
      <c r="X141" s="6"/>
      <c r="Y141" s="6"/>
      <c r="Z141" s="6"/>
      <c r="AA141" s="6"/>
      <c r="AB141" s="6"/>
      <c r="AC141" s="6"/>
    </row>
    <row r="142" spans="1:29" x14ac:dyDescent="0.2">
      <c r="S142" s="6"/>
      <c r="T142" s="6"/>
      <c r="U142" s="69"/>
      <c r="V142" s="6"/>
      <c r="W142" s="6"/>
      <c r="X142" s="6"/>
      <c r="Y142" s="6"/>
      <c r="Z142" s="6"/>
      <c r="AA142" s="6"/>
      <c r="AB142" s="6"/>
      <c r="AC142" s="6"/>
    </row>
    <row r="143" spans="1:29" x14ac:dyDescent="0.2">
      <c r="S143" s="6"/>
      <c r="T143" s="6"/>
      <c r="U143" s="69"/>
      <c r="V143" s="6"/>
      <c r="W143" s="6"/>
      <c r="X143" s="6"/>
      <c r="Y143" s="6"/>
      <c r="Z143" s="6"/>
      <c r="AA143" s="6"/>
      <c r="AB143" s="6"/>
      <c r="AC143" s="6"/>
    </row>
    <row r="144" spans="1:29" x14ac:dyDescent="0.2">
      <c r="N144" s="104" t="s">
        <v>807</v>
      </c>
      <c r="O144" s="104"/>
      <c r="P144" s="104"/>
      <c r="Q144" s="104"/>
      <c r="S144" s="6"/>
      <c r="T144" s="6"/>
      <c r="U144" s="69"/>
      <c r="V144" s="6"/>
      <c r="W144" s="6"/>
      <c r="X144" s="6"/>
      <c r="Y144" s="6"/>
      <c r="Z144" s="6"/>
      <c r="AA144" s="6"/>
      <c r="AB144" s="6"/>
      <c r="AC144" s="6"/>
    </row>
    <row r="145" spans="1:29" x14ac:dyDescent="0.2">
      <c r="N145" s="81" t="s">
        <v>808</v>
      </c>
      <c r="O145" s="81"/>
      <c r="P145" s="81"/>
      <c r="Q145" s="81"/>
      <c r="S145" s="6"/>
      <c r="T145" s="6"/>
      <c r="U145" s="69"/>
      <c r="V145" s="6"/>
      <c r="W145" s="6"/>
      <c r="X145" s="6"/>
      <c r="Y145" s="6"/>
      <c r="Z145" s="6"/>
      <c r="AA145" s="6"/>
      <c r="AB145" s="6"/>
      <c r="AC145" s="6"/>
    </row>
    <row r="146" spans="1:29" x14ac:dyDescent="0.2">
      <c r="S146" s="6"/>
      <c r="T146" s="6"/>
      <c r="U146" s="69"/>
      <c r="V146" s="6"/>
      <c r="W146" s="6"/>
      <c r="X146" s="6"/>
      <c r="Y146" s="6"/>
      <c r="Z146" s="6"/>
      <c r="AA146" s="6"/>
      <c r="AB146" s="6"/>
      <c r="AC146" s="6"/>
    </row>
    <row r="147" spans="1:29" x14ac:dyDescent="0.2">
      <c r="S147" s="6"/>
      <c r="T147" s="6"/>
      <c r="U147" s="69"/>
      <c r="V147" s="6"/>
      <c r="W147" s="6"/>
      <c r="X147" s="6"/>
      <c r="Y147" s="6"/>
      <c r="Z147" s="6"/>
      <c r="AA147" s="6"/>
      <c r="AB147" s="6"/>
      <c r="AC147" s="6"/>
    </row>
    <row r="148" spans="1:29" ht="17" thickBot="1" x14ac:dyDescent="0.25">
      <c r="H148" s="54"/>
      <c r="S148" s="6"/>
      <c r="T148" s="6" t="str">
        <f>OCT!$D$17</f>
        <v/>
      </c>
      <c r="U148" s="69" t="str">
        <f>OCT!$D$20</f>
        <v/>
      </c>
      <c r="V148" s="6" t="str">
        <f>NOV!$D$17</f>
        <v/>
      </c>
      <c r="W148" s="69">
        <f>NOV!$D$20</f>
        <v>0</v>
      </c>
      <c r="X148" s="6">
        <f>DEC!$D$17</f>
        <v>0</v>
      </c>
      <c r="Y148" s="69">
        <f>DEC!$D$20</f>
        <v>0</v>
      </c>
      <c r="Z148" s="6"/>
      <c r="AA148" s="6"/>
      <c r="AB148" s="6"/>
      <c r="AC148" s="6"/>
    </row>
    <row r="149" spans="1:29" ht="17" thickBot="1" x14ac:dyDescent="0.25">
      <c r="A149" s="99" t="s">
        <v>834</v>
      </c>
      <c r="B149" s="100"/>
      <c r="C149" s="100"/>
      <c r="D149" s="100"/>
      <c r="E149" s="101"/>
      <c r="G149" s="99" t="s">
        <v>835</v>
      </c>
      <c r="H149" s="100"/>
      <c r="I149" s="100"/>
      <c r="J149" s="100"/>
      <c r="K149" s="101"/>
      <c r="M149" s="99" t="s">
        <v>836</v>
      </c>
      <c r="N149" s="100"/>
      <c r="O149" s="100"/>
      <c r="P149" s="100"/>
      <c r="Q149" s="101"/>
      <c r="S149" s="6"/>
      <c r="T149" s="6" t="str">
        <f>OCT!$E$17</f>
        <v/>
      </c>
      <c r="U149" s="69" t="str">
        <f>OCT!$E$20</f>
        <v/>
      </c>
      <c r="V149" s="6">
        <f>NOV!$E$17</f>
        <v>0</v>
      </c>
      <c r="W149" s="69">
        <f>NOV!$E$20</f>
        <v>0</v>
      </c>
      <c r="X149" s="6">
        <f>DEC!$E$17</f>
        <v>0</v>
      </c>
      <c r="Y149" s="69">
        <f>DEC!$E$20</f>
        <v>0</v>
      </c>
      <c r="Z149" s="6"/>
      <c r="AA149" s="6"/>
      <c r="AB149" s="6"/>
      <c r="AC149" s="6"/>
    </row>
    <row r="150" spans="1:29" ht="15" customHeight="1" thickBot="1" x14ac:dyDescent="0.25">
      <c r="A150" s="56" t="s">
        <v>813</v>
      </c>
      <c r="B150" s="57" t="s">
        <v>814</v>
      </c>
      <c r="C150" s="102" t="s">
        <v>815</v>
      </c>
      <c r="D150" s="103"/>
      <c r="E150" s="58" t="s">
        <v>816</v>
      </c>
      <c r="G150" s="56" t="s">
        <v>813</v>
      </c>
      <c r="H150" s="57" t="s">
        <v>814</v>
      </c>
      <c r="I150" s="102" t="s">
        <v>815</v>
      </c>
      <c r="J150" s="103"/>
      <c r="K150" s="58" t="s">
        <v>816</v>
      </c>
      <c r="M150" s="56" t="s">
        <v>813</v>
      </c>
      <c r="N150" s="57" t="s">
        <v>814</v>
      </c>
      <c r="O150" s="102" t="s">
        <v>815</v>
      </c>
      <c r="P150" s="103"/>
      <c r="Q150" s="58" t="s">
        <v>816</v>
      </c>
      <c r="S150" s="6"/>
      <c r="T150" s="6" t="str">
        <f>OCT!$F$17</f>
        <v/>
      </c>
      <c r="U150" s="69" t="str">
        <f>OCT!$F$20</f>
        <v/>
      </c>
      <c r="V150" s="6" t="str">
        <f>NOV!$F$17</f>
        <v/>
      </c>
      <c r="W150" s="69">
        <f>NOV!$F$20</f>
        <v>0</v>
      </c>
      <c r="X150" s="6">
        <f>DEC!$F$17</f>
        <v>0</v>
      </c>
      <c r="Y150" s="69">
        <f>DEC!$F$20</f>
        <v>0</v>
      </c>
      <c r="Z150" s="6"/>
      <c r="AA150" s="6"/>
      <c r="AB150" s="6"/>
      <c r="AC150" s="6"/>
    </row>
    <row r="151" spans="1:29" ht="15" customHeight="1" thickBot="1" x14ac:dyDescent="0.25">
      <c r="A151" s="59">
        <v>43374</v>
      </c>
      <c r="B151" s="60" t="str">
        <f>IFERROR(VLOOKUP(C151,Rates!$B$2:$O$451,14,FALSE),"")</f>
        <v/>
      </c>
      <c r="C151" s="93" t="str">
        <f>OCT!$D$17</f>
        <v/>
      </c>
      <c r="D151" s="94" t="str">
        <f>OCT!$D$17</f>
        <v/>
      </c>
      <c r="E151" s="61" t="str">
        <f>OCT!$D$20</f>
        <v/>
      </c>
      <c r="G151" s="59">
        <v>43405</v>
      </c>
      <c r="H151" s="60" t="str">
        <f>IFERROR(VLOOKUP(I151,Rates!$B$2:$O$451,14,FALSE),"")</f>
        <v/>
      </c>
      <c r="I151" s="93" t="str">
        <f>NOV!$G$17</f>
        <v/>
      </c>
      <c r="J151" s="94" t="str">
        <f>NOV!$G$17</f>
        <v/>
      </c>
      <c r="K151" s="61" t="str">
        <f>NOV!$G$20</f>
        <v/>
      </c>
      <c r="M151" s="59">
        <v>43435</v>
      </c>
      <c r="N151" s="60" t="str">
        <f>IFERROR(VLOOKUP(O151,Rates!$B$2:$O$451,14,FALSE),"")</f>
        <v/>
      </c>
      <c r="O151" s="93" t="str">
        <f>DEC!$I$17</f>
        <v/>
      </c>
      <c r="P151" s="94" t="str">
        <f>DEC!$I$17</f>
        <v/>
      </c>
      <c r="Q151" s="61" t="str">
        <f>DEC!$I$20</f>
        <v/>
      </c>
      <c r="S151" s="6"/>
      <c r="T151" s="6" t="str">
        <f>OCT!$G$17</f>
        <v/>
      </c>
      <c r="U151" s="69" t="str">
        <f>OCT!$G$20</f>
        <v/>
      </c>
      <c r="V151" s="6" t="str">
        <f>NOV!$G$17</f>
        <v/>
      </c>
      <c r="W151" s="69" t="str">
        <f>NOV!$G$20</f>
        <v/>
      </c>
      <c r="X151" s="6">
        <f>DEC!$G$17</f>
        <v>0</v>
      </c>
      <c r="Y151" s="69">
        <f>DEC!$G$20</f>
        <v>0</v>
      </c>
      <c r="Z151" s="6"/>
      <c r="AA151" s="6"/>
      <c r="AB151" s="6"/>
      <c r="AC151" s="6"/>
    </row>
    <row r="152" spans="1:29" ht="15" customHeight="1" thickBot="1" x14ac:dyDescent="0.25">
      <c r="A152" s="59">
        <v>43375</v>
      </c>
      <c r="B152" s="60" t="str">
        <f>IFERROR(VLOOKUP(C152,Rates!$B$2:$O$451,14,FALSE),"")</f>
        <v/>
      </c>
      <c r="C152" s="93" t="str">
        <f>OCT!$E$17</f>
        <v/>
      </c>
      <c r="D152" s="94" t="str">
        <f>OCT!$E$17</f>
        <v/>
      </c>
      <c r="E152" s="61" t="str">
        <f>OCT!$E$20</f>
        <v/>
      </c>
      <c r="G152" s="59">
        <v>43406</v>
      </c>
      <c r="H152" s="60" t="str">
        <f>IFERROR(VLOOKUP(I152,Rates!$B$2:$O$451,14,FALSE),"")</f>
        <v/>
      </c>
      <c r="I152" s="93" t="str">
        <f>NOV!$H$17</f>
        <v/>
      </c>
      <c r="J152" s="94" t="str">
        <f>NOV!$H$17</f>
        <v/>
      </c>
      <c r="K152" s="61" t="str">
        <f>NOV!$H$20</f>
        <v/>
      </c>
      <c r="M152" s="59">
        <v>43436</v>
      </c>
      <c r="N152" s="60" t="str">
        <f>IFERROR(VLOOKUP(O152,Rates!$B$2:$O$451,14,FALSE),"")</f>
        <v/>
      </c>
      <c r="O152" s="93" t="str">
        <f>DEC!$J$17</f>
        <v/>
      </c>
      <c r="P152" s="94" t="str">
        <f>DEC!$J$17</f>
        <v/>
      </c>
      <c r="Q152" s="61" t="str">
        <f>DEC!$J$20</f>
        <v/>
      </c>
      <c r="S152" s="6"/>
      <c r="T152" s="6" t="str">
        <f>OCT!$H$17</f>
        <v/>
      </c>
      <c r="U152" s="69" t="str">
        <f>OCT!$H$20</f>
        <v/>
      </c>
      <c r="V152" s="6" t="str">
        <f>NOV!$H$17</f>
        <v/>
      </c>
      <c r="W152" s="69" t="str">
        <f>NOV!$H$20</f>
        <v/>
      </c>
      <c r="X152" s="6" t="str">
        <f>DEC!$H$17</f>
        <v/>
      </c>
      <c r="Y152" s="69">
        <f>DEC!$H$20</f>
        <v>0</v>
      </c>
      <c r="Z152" s="6"/>
      <c r="AA152" s="6"/>
      <c r="AB152" s="6"/>
      <c r="AC152" s="6"/>
    </row>
    <row r="153" spans="1:29" ht="15" customHeight="1" thickBot="1" x14ac:dyDescent="0.25">
      <c r="A153" s="59">
        <v>43376</v>
      </c>
      <c r="B153" s="60" t="str">
        <f>IFERROR(VLOOKUP(C153,Rates!$B$2:$O$451,14,FALSE),"")</f>
        <v/>
      </c>
      <c r="C153" s="93" t="str">
        <f>OCT!$F$17</f>
        <v/>
      </c>
      <c r="D153" s="94" t="str">
        <f>OCT!$F$17</f>
        <v/>
      </c>
      <c r="E153" s="61" t="str">
        <f>OCT!$F$20</f>
        <v/>
      </c>
      <c r="G153" s="59">
        <v>43407</v>
      </c>
      <c r="H153" s="60" t="str">
        <f>IFERROR(VLOOKUP(I153,Rates!$B$2:$O$451,14,FALSE),"")</f>
        <v/>
      </c>
      <c r="I153" s="93" t="str">
        <f>NOV!$I$17</f>
        <v/>
      </c>
      <c r="J153" s="94" t="str">
        <f>NOV!$I$17</f>
        <v/>
      </c>
      <c r="K153" s="61" t="str">
        <f>NOV!$I$20</f>
        <v/>
      </c>
      <c r="M153" s="59">
        <v>43437</v>
      </c>
      <c r="N153" s="60" t="str">
        <f>IFERROR(VLOOKUP(O153,Rates!$B$2:$O$451,14,FALSE),"")</f>
        <v/>
      </c>
      <c r="O153" s="93" t="str">
        <f>DEC!$D$24</f>
        <v/>
      </c>
      <c r="P153" s="94" t="str">
        <f>DEC!$D$24</f>
        <v/>
      </c>
      <c r="Q153" s="61" t="str">
        <f>DEC!$D$27</f>
        <v/>
      </c>
      <c r="S153" s="6"/>
      <c r="T153" s="6" t="str">
        <f>OCT!$I$17</f>
        <v/>
      </c>
      <c r="U153" s="69" t="str">
        <f>OCT!$I$20</f>
        <v/>
      </c>
      <c r="V153" s="6" t="str">
        <f>NOV!$I$17</f>
        <v/>
      </c>
      <c r="W153" s="69" t="str">
        <f>NOV!$I$20</f>
        <v/>
      </c>
      <c r="X153" s="6" t="str">
        <f>DEC!$I$17</f>
        <v/>
      </c>
      <c r="Y153" s="69" t="str">
        <f>DEC!$I$20</f>
        <v/>
      </c>
      <c r="Z153" s="6"/>
      <c r="AA153" s="6"/>
      <c r="AB153" s="6"/>
      <c r="AC153" s="6"/>
    </row>
    <row r="154" spans="1:29" ht="15" customHeight="1" thickBot="1" x14ac:dyDescent="0.25">
      <c r="A154" s="59">
        <v>43377</v>
      </c>
      <c r="B154" s="60" t="str">
        <f>IFERROR(VLOOKUP(C154,Rates!$B$2:$O$451,14,FALSE),"")</f>
        <v/>
      </c>
      <c r="C154" s="93" t="str">
        <f>OCT!$G$17</f>
        <v/>
      </c>
      <c r="D154" s="94" t="str">
        <f>OCT!$G$17</f>
        <v/>
      </c>
      <c r="E154" s="61" t="str">
        <f>OCT!$G$20</f>
        <v/>
      </c>
      <c r="G154" s="59">
        <v>43408</v>
      </c>
      <c r="H154" s="60" t="str">
        <f>IFERROR(VLOOKUP(I154,Rates!$B$2:$O$451,14,FALSE),"")</f>
        <v/>
      </c>
      <c r="I154" s="93" t="str">
        <f>NOV!$J$17</f>
        <v/>
      </c>
      <c r="J154" s="94" t="str">
        <f>NOV!$J$17</f>
        <v/>
      </c>
      <c r="K154" s="61" t="str">
        <f>NOV!$J$20</f>
        <v/>
      </c>
      <c r="M154" s="59">
        <v>43438</v>
      </c>
      <c r="N154" s="60" t="str">
        <f>IFERROR(VLOOKUP(O154,Rates!$B$2:$O$451,14,FALSE),"")</f>
        <v/>
      </c>
      <c r="O154" s="93" t="str">
        <f>DEC!$E$24</f>
        <v/>
      </c>
      <c r="P154" s="94" t="str">
        <f>DEC!$E$24</f>
        <v/>
      </c>
      <c r="Q154" s="61" t="str">
        <f>DEC!$E$27</f>
        <v/>
      </c>
      <c r="S154" s="6"/>
      <c r="T154" s="6" t="str">
        <f>OCT!$J$17</f>
        <v/>
      </c>
      <c r="U154" s="69" t="str">
        <f>OCT!$J$20</f>
        <v/>
      </c>
      <c r="V154" s="6" t="str">
        <f>NOV!$J$17</f>
        <v/>
      </c>
      <c r="W154" s="69" t="str">
        <f>NOV!$J$20</f>
        <v/>
      </c>
      <c r="X154" s="6" t="str">
        <f>DEC!$J$17</f>
        <v/>
      </c>
      <c r="Y154" s="69" t="str">
        <f>DEC!$J$20</f>
        <v/>
      </c>
      <c r="Z154" s="6"/>
      <c r="AA154" s="6"/>
      <c r="AB154" s="6"/>
      <c r="AC154" s="6"/>
    </row>
    <row r="155" spans="1:29" ht="15" customHeight="1" thickBot="1" x14ac:dyDescent="0.25">
      <c r="A155" s="59">
        <v>43378</v>
      </c>
      <c r="B155" s="60" t="str">
        <f>IFERROR(VLOOKUP(C155,Rates!$B$2:$O$451,14,FALSE),"")</f>
        <v/>
      </c>
      <c r="C155" s="93" t="str">
        <f>OCT!$H$17</f>
        <v/>
      </c>
      <c r="D155" s="94" t="str">
        <f>OCT!$H$17</f>
        <v/>
      </c>
      <c r="E155" s="61" t="str">
        <f>OCT!$H$20</f>
        <v/>
      </c>
      <c r="G155" s="59">
        <v>43409</v>
      </c>
      <c r="H155" s="60" t="str">
        <f>IFERROR(VLOOKUP(I155,Rates!$B$2:$O$451,14,FALSE),"")</f>
        <v/>
      </c>
      <c r="I155" s="93" t="str">
        <f>NOV!$D$24</f>
        <v/>
      </c>
      <c r="J155" s="94" t="str">
        <f>NOV!$D$24</f>
        <v/>
      </c>
      <c r="K155" s="61" t="str">
        <f>NOV!$D$27</f>
        <v/>
      </c>
      <c r="M155" s="59">
        <v>43439</v>
      </c>
      <c r="N155" s="60" t="str">
        <f>IFERROR(VLOOKUP(O155,Rates!$B$2:$O$451,14,FALSE),"")</f>
        <v/>
      </c>
      <c r="O155" s="93" t="str">
        <f>DEC!$F$24</f>
        <v/>
      </c>
      <c r="P155" s="94" t="str">
        <f>DEC!$F$24</f>
        <v/>
      </c>
      <c r="Q155" s="61" t="str">
        <f>DEC!$F$27</f>
        <v/>
      </c>
      <c r="S155" s="6"/>
      <c r="T155" s="6" t="str">
        <f>OCT!$D$24</f>
        <v/>
      </c>
      <c r="U155" s="69" t="str">
        <f>OCT!$D$27</f>
        <v/>
      </c>
      <c r="V155" s="6" t="str">
        <f>NOV!$D$24</f>
        <v/>
      </c>
      <c r="W155" s="69" t="str">
        <f>NOV!$D$27</f>
        <v/>
      </c>
      <c r="X155" s="6" t="str">
        <f>DEC!$D$24</f>
        <v/>
      </c>
      <c r="Y155" s="69" t="str">
        <f>DEC!$D$27</f>
        <v/>
      </c>
      <c r="Z155" s="6"/>
      <c r="AA155" s="6"/>
      <c r="AB155" s="6"/>
      <c r="AC155" s="6"/>
    </row>
    <row r="156" spans="1:29" ht="15" customHeight="1" thickBot="1" x14ac:dyDescent="0.25">
      <c r="A156" s="59">
        <v>43379</v>
      </c>
      <c r="B156" s="60" t="str">
        <f>IFERROR(VLOOKUP(C156,Rates!$B$2:$O$451,14,FALSE),"")</f>
        <v/>
      </c>
      <c r="C156" s="93" t="str">
        <f>OCT!$I$17</f>
        <v/>
      </c>
      <c r="D156" s="94" t="str">
        <f>OCT!$I$17</f>
        <v/>
      </c>
      <c r="E156" s="61" t="str">
        <f>OCT!$I$20</f>
        <v/>
      </c>
      <c r="G156" s="59">
        <v>43410</v>
      </c>
      <c r="H156" s="60" t="str">
        <f>IFERROR(VLOOKUP(I156,Rates!$B$2:$O$451,14,FALSE),"")</f>
        <v/>
      </c>
      <c r="I156" s="93" t="str">
        <f>NOV!$E$24</f>
        <v/>
      </c>
      <c r="J156" s="94" t="str">
        <f>NOV!$E$24</f>
        <v/>
      </c>
      <c r="K156" s="61" t="str">
        <f>NOV!$E$27</f>
        <v/>
      </c>
      <c r="M156" s="59">
        <v>43440</v>
      </c>
      <c r="N156" s="60" t="str">
        <f>IFERROR(VLOOKUP(O156,Rates!$B$2:$O$451,14,FALSE),"")</f>
        <v/>
      </c>
      <c r="O156" s="93" t="str">
        <f>DEC!$G$24</f>
        <v/>
      </c>
      <c r="P156" s="94" t="str">
        <f>DEC!$G$24</f>
        <v/>
      </c>
      <c r="Q156" s="61" t="str">
        <f>DEC!$G$27</f>
        <v/>
      </c>
      <c r="S156" s="6"/>
      <c r="T156" s="6" t="str">
        <f>OCT!$E$24</f>
        <v/>
      </c>
      <c r="U156" s="69" t="str">
        <f>OCT!$E$27</f>
        <v/>
      </c>
      <c r="V156" s="6" t="str">
        <f>NOV!$E$24</f>
        <v/>
      </c>
      <c r="W156" s="69" t="str">
        <f>NOV!$E$27</f>
        <v/>
      </c>
      <c r="X156" s="6" t="str">
        <f>DEC!$E$24</f>
        <v/>
      </c>
      <c r="Y156" s="69" t="str">
        <f>DEC!$E$27</f>
        <v/>
      </c>
      <c r="Z156" s="6"/>
      <c r="AA156" s="6"/>
      <c r="AB156" s="6"/>
      <c r="AC156" s="6"/>
    </row>
    <row r="157" spans="1:29" ht="15" customHeight="1" thickBot="1" x14ac:dyDescent="0.25">
      <c r="A157" s="59">
        <v>43380</v>
      </c>
      <c r="B157" s="60" t="str">
        <f>IFERROR(VLOOKUP(C157,Rates!$B$2:$O$451,14,FALSE),"")</f>
        <v/>
      </c>
      <c r="C157" s="93" t="str">
        <f>OCT!$J$17</f>
        <v/>
      </c>
      <c r="D157" s="94" t="str">
        <f>OCT!$J$17</f>
        <v/>
      </c>
      <c r="E157" s="61" t="str">
        <f>OCT!$J$20</f>
        <v/>
      </c>
      <c r="G157" s="59">
        <v>43411</v>
      </c>
      <c r="H157" s="60" t="str">
        <f>IFERROR(VLOOKUP(I157,Rates!$B$2:$O$451,14,FALSE),"")</f>
        <v/>
      </c>
      <c r="I157" s="93" t="str">
        <f>NOV!$F$24</f>
        <v/>
      </c>
      <c r="J157" s="94" t="str">
        <f>NOV!$F$24</f>
        <v/>
      </c>
      <c r="K157" s="61" t="str">
        <f>NOV!$F$27</f>
        <v/>
      </c>
      <c r="M157" s="59">
        <v>43441</v>
      </c>
      <c r="N157" s="60" t="str">
        <f>IFERROR(VLOOKUP(O157,Rates!$B$2:$O$451,14,FALSE),"")</f>
        <v/>
      </c>
      <c r="O157" s="93" t="str">
        <f>DEC!$H$24</f>
        <v/>
      </c>
      <c r="P157" s="94" t="str">
        <f>DEC!$H$24</f>
        <v/>
      </c>
      <c r="Q157" s="61" t="str">
        <f>DEC!$H$27</f>
        <v/>
      </c>
      <c r="S157" s="6"/>
      <c r="T157" s="6" t="str">
        <f>OCT!$F$24</f>
        <v/>
      </c>
      <c r="U157" s="69" t="str">
        <f>OCT!$F$27</f>
        <v/>
      </c>
      <c r="V157" s="6" t="str">
        <f>NOV!$F$24</f>
        <v/>
      </c>
      <c r="W157" s="69" t="str">
        <f>NOV!$F$27</f>
        <v/>
      </c>
      <c r="X157" s="6" t="str">
        <f>DEC!$F$24</f>
        <v/>
      </c>
      <c r="Y157" s="69" t="str">
        <f>DEC!$F$27</f>
        <v/>
      </c>
      <c r="Z157" s="6"/>
      <c r="AA157" s="6"/>
      <c r="AB157" s="6"/>
      <c r="AC157" s="6"/>
    </row>
    <row r="158" spans="1:29" ht="15" customHeight="1" thickBot="1" x14ac:dyDescent="0.25">
      <c r="A158" s="59">
        <v>43381</v>
      </c>
      <c r="B158" s="60" t="str">
        <f>IFERROR(VLOOKUP(C158,Rates!$B$2:$O$451,14,FALSE),"")</f>
        <v/>
      </c>
      <c r="C158" s="93" t="str">
        <f>OCT!$D$24</f>
        <v/>
      </c>
      <c r="D158" s="94" t="str">
        <f>OCT!$D$24</f>
        <v/>
      </c>
      <c r="E158" s="61" t="str">
        <f>OCT!$D$27</f>
        <v/>
      </c>
      <c r="G158" s="59">
        <v>43412</v>
      </c>
      <c r="H158" s="60" t="str">
        <f>IFERROR(VLOOKUP(I158,Rates!$B$2:$O$451,14,FALSE),"")</f>
        <v/>
      </c>
      <c r="I158" s="93" t="str">
        <f>NOV!$G$24</f>
        <v/>
      </c>
      <c r="J158" s="94" t="str">
        <f>NOV!$G$24</f>
        <v/>
      </c>
      <c r="K158" s="61" t="str">
        <f>NOV!$G$27</f>
        <v/>
      </c>
      <c r="M158" s="59">
        <v>43442</v>
      </c>
      <c r="N158" s="60" t="str">
        <f>IFERROR(VLOOKUP(O158,Rates!$B$2:$O$451,14,FALSE),"")</f>
        <v/>
      </c>
      <c r="O158" s="93" t="str">
        <f>DEC!$I$24</f>
        <v/>
      </c>
      <c r="P158" s="94" t="str">
        <f>DEC!$I$24</f>
        <v/>
      </c>
      <c r="Q158" s="61" t="str">
        <f>DEC!$I$27</f>
        <v/>
      </c>
      <c r="S158" s="6"/>
      <c r="T158" s="6" t="str">
        <f>OCT!$G$24</f>
        <v/>
      </c>
      <c r="U158" s="69" t="str">
        <f>OCT!$G$27</f>
        <v/>
      </c>
      <c r="V158" s="6" t="str">
        <f>NOV!$G$24</f>
        <v/>
      </c>
      <c r="W158" s="69" t="str">
        <f>NOV!$G$27</f>
        <v/>
      </c>
      <c r="X158" s="6" t="str">
        <f>DEC!$G$24</f>
        <v/>
      </c>
      <c r="Y158" s="69" t="str">
        <f>DEC!$G$27</f>
        <v/>
      </c>
      <c r="Z158" s="6"/>
      <c r="AA158" s="6"/>
      <c r="AB158" s="6"/>
      <c r="AC158" s="6"/>
    </row>
    <row r="159" spans="1:29" ht="15" customHeight="1" thickBot="1" x14ac:dyDescent="0.25">
      <c r="A159" s="59">
        <v>43382</v>
      </c>
      <c r="B159" s="60" t="str">
        <f>IFERROR(VLOOKUP(C159,Rates!$B$2:$O$451,14,FALSE),"")</f>
        <v/>
      </c>
      <c r="C159" s="93" t="str">
        <f>OCT!$E$24</f>
        <v/>
      </c>
      <c r="D159" s="94" t="str">
        <f>OCT!$E$24</f>
        <v/>
      </c>
      <c r="E159" s="61" t="str">
        <f>OCT!$E$27</f>
        <v/>
      </c>
      <c r="G159" s="59">
        <v>43413</v>
      </c>
      <c r="H159" s="60" t="str">
        <f>IFERROR(VLOOKUP(I159,Rates!$B$2:$O$451,14,FALSE),"")</f>
        <v/>
      </c>
      <c r="I159" s="93" t="str">
        <f>NOV!$H$24</f>
        <v/>
      </c>
      <c r="J159" s="94" t="str">
        <f>NOV!$H$24</f>
        <v/>
      </c>
      <c r="K159" s="61" t="str">
        <f>NOV!$H$27</f>
        <v/>
      </c>
      <c r="M159" s="59">
        <v>43443</v>
      </c>
      <c r="N159" s="60" t="str">
        <f>IFERROR(VLOOKUP(O159,Rates!$B$2:$O$451,14,FALSE),"")</f>
        <v/>
      </c>
      <c r="O159" s="93" t="str">
        <f>DEC!$J$24</f>
        <v/>
      </c>
      <c r="P159" s="94" t="str">
        <f>DEC!$J$24</f>
        <v/>
      </c>
      <c r="Q159" s="61" t="str">
        <f>DEC!$J$27</f>
        <v/>
      </c>
      <c r="S159" s="6"/>
      <c r="T159" s="6" t="str">
        <f>OCT!$H$24</f>
        <v/>
      </c>
      <c r="U159" s="69" t="str">
        <f>OCT!$H$27</f>
        <v/>
      </c>
      <c r="V159" s="6" t="str">
        <f>NOV!$H$24</f>
        <v/>
      </c>
      <c r="W159" s="69" t="str">
        <f>NOV!$H$27</f>
        <v/>
      </c>
      <c r="X159" s="6" t="str">
        <f>DEC!$H$24</f>
        <v/>
      </c>
      <c r="Y159" s="69" t="str">
        <f>DEC!$H$27</f>
        <v/>
      </c>
      <c r="Z159" s="6"/>
      <c r="AA159" s="6"/>
      <c r="AB159" s="6"/>
      <c r="AC159" s="6"/>
    </row>
    <row r="160" spans="1:29" ht="15" customHeight="1" thickBot="1" x14ac:dyDescent="0.25">
      <c r="A160" s="59">
        <v>43383</v>
      </c>
      <c r="B160" s="60" t="str">
        <f>IFERROR(VLOOKUP(C160,Rates!$B$2:$O$451,14,FALSE),"")</f>
        <v/>
      </c>
      <c r="C160" s="93" t="str">
        <f>OCT!$F$24</f>
        <v/>
      </c>
      <c r="D160" s="94" t="str">
        <f>OCT!$F$24</f>
        <v/>
      </c>
      <c r="E160" s="61" t="str">
        <f>OCT!$F$27</f>
        <v/>
      </c>
      <c r="G160" s="59">
        <v>43414</v>
      </c>
      <c r="H160" s="60" t="str">
        <f>IFERROR(VLOOKUP(I160,Rates!$B$2:$O$451,14,FALSE),"")</f>
        <v/>
      </c>
      <c r="I160" s="93" t="str">
        <f>NOV!$I$24</f>
        <v/>
      </c>
      <c r="J160" s="94" t="str">
        <f>NOV!$I$24</f>
        <v/>
      </c>
      <c r="K160" s="61" t="str">
        <f>NOV!$I$27</f>
        <v/>
      </c>
      <c r="M160" s="59">
        <v>43444</v>
      </c>
      <c r="N160" s="60" t="str">
        <f>IFERROR(VLOOKUP(O160,Rates!$B$2:$O$451,14,FALSE),"")</f>
        <v/>
      </c>
      <c r="O160" s="93" t="str">
        <f>DEC!$D$31</f>
        <v/>
      </c>
      <c r="P160" s="94" t="str">
        <f>DEC!$D$31</f>
        <v/>
      </c>
      <c r="Q160" s="61" t="str">
        <f>DEC!$D$34</f>
        <v/>
      </c>
      <c r="S160" s="6"/>
      <c r="T160" s="6" t="str">
        <f>OCT!$I$24</f>
        <v/>
      </c>
      <c r="U160" s="69" t="str">
        <f>OCT!$I$27</f>
        <v/>
      </c>
      <c r="V160" s="6" t="str">
        <f>NOV!$I$24</f>
        <v/>
      </c>
      <c r="W160" s="69" t="str">
        <f>NOV!$I$27</f>
        <v/>
      </c>
      <c r="X160" s="6" t="str">
        <f>DEC!$I$24</f>
        <v/>
      </c>
      <c r="Y160" s="69" t="str">
        <f>DEC!$I$27</f>
        <v/>
      </c>
      <c r="Z160" s="6"/>
      <c r="AA160" s="6"/>
      <c r="AB160" s="6"/>
      <c r="AC160" s="6"/>
    </row>
    <row r="161" spans="1:29" ht="15" customHeight="1" thickBot="1" x14ac:dyDescent="0.25">
      <c r="A161" s="59">
        <v>43384</v>
      </c>
      <c r="B161" s="60" t="str">
        <f>IFERROR(VLOOKUP(C161,Rates!$B$2:$O$451,14,FALSE),"")</f>
        <v/>
      </c>
      <c r="C161" s="93" t="str">
        <f>OCT!$G$24</f>
        <v/>
      </c>
      <c r="D161" s="94" t="str">
        <f>OCT!$G$24</f>
        <v/>
      </c>
      <c r="E161" s="61" t="str">
        <f>OCT!$G$27</f>
        <v/>
      </c>
      <c r="G161" s="59">
        <v>43415</v>
      </c>
      <c r="H161" s="60" t="str">
        <f>IFERROR(VLOOKUP(I161,Rates!$B$2:$O$451,14,FALSE),"")</f>
        <v/>
      </c>
      <c r="I161" s="93" t="str">
        <f>NOV!$J$24</f>
        <v/>
      </c>
      <c r="J161" s="94" t="str">
        <f>NOV!$J$24</f>
        <v/>
      </c>
      <c r="K161" s="61" t="str">
        <f>NOV!$J$27</f>
        <v/>
      </c>
      <c r="M161" s="59">
        <v>43445</v>
      </c>
      <c r="N161" s="60" t="str">
        <f>IFERROR(VLOOKUP(O161,Rates!$B$2:$O$451,14,FALSE),"")</f>
        <v/>
      </c>
      <c r="O161" s="93" t="str">
        <f>DEC!$E$31</f>
        <v/>
      </c>
      <c r="P161" s="94" t="str">
        <f>DEC!$E$31</f>
        <v/>
      </c>
      <c r="Q161" s="61" t="str">
        <f>DEC!$E$34</f>
        <v/>
      </c>
      <c r="S161" s="6"/>
      <c r="T161" s="6" t="str">
        <f>OCT!$J$24</f>
        <v/>
      </c>
      <c r="U161" s="69" t="str">
        <f>OCT!$J$27</f>
        <v/>
      </c>
      <c r="V161" s="6" t="str">
        <f>NOV!$J$24</f>
        <v/>
      </c>
      <c r="W161" s="69" t="str">
        <f>NOV!$J$27</f>
        <v/>
      </c>
      <c r="X161" s="6" t="str">
        <f>DEC!$J$24</f>
        <v/>
      </c>
      <c r="Y161" s="69" t="str">
        <f>DEC!$J$27</f>
        <v/>
      </c>
      <c r="Z161" s="6"/>
      <c r="AA161" s="6"/>
      <c r="AB161" s="6"/>
      <c r="AC161" s="6"/>
    </row>
    <row r="162" spans="1:29" ht="15" customHeight="1" thickBot="1" x14ac:dyDescent="0.25">
      <c r="A162" s="59">
        <v>43385</v>
      </c>
      <c r="B162" s="60" t="str">
        <f>IFERROR(VLOOKUP(C162,Rates!$B$2:$O$451,14,FALSE),"")</f>
        <v/>
      </c>
      <c r="C162" s="93" t="str">
        <f>OCT!$H$24</f>
        <v/>
      </c>
      <c r="D162" s="94" t="str">
        <f>OCT!$H$24</f>
        <v/>
      </c>
      <c r="E162" s="61" t="str">
        <f>OCT!$H$27</f>
        <v/>
      </c>
      <c r="G162" s="59">
        <v>43416</v>
      </c>
      <c r="H162" s="60" t="str">
        <f>IFERROR(VLOOKUP(I162,Rates!$B$2:$O$451,14,FALSE),"")</f>
        <v/>
      </c>
      <c r="I162" s="93" t="str">
        <f>NOV!$D$31</f>
        <v/>
      </c>
      <c r="J162" s="94" t="str">
        <f>NOV!$D$31</f>
        <v/>
      </c>
      <c r="K162" s="61" t="str">
        <f>NOV!$D$34</f>
        <v/>
      </c>
      <c r="M162" s="59">
        <v>43446</v>
      </c>
      <c r="N162" s="60" t="str">
        <f>IFERROR(VLOOKUP(O162,Rates!$B$2:$O$451,14,FALSE),"")</f>
        <v/>
      </c>
      <c r="O162" s="93" t="str">
        <f>DEC!$F$31</f>
        <v/>
      </c>
      <c r="P162" s="94" t="str">
        <f>DEC!$F$31</f>
        <v/>
      </c>
      <c r="Q162" s="61" t="str">
        <f>DEC!$F$34</f>
        <v/>
      </c>
      <c r="S162" s="6"/>
      <c r="T162" s="6" t="str">
        <f>OCT!$D$31</f>
        <v/>
      </c>
      <c r="U162" s="69" t="str">
        <f>OCT!$D$34</f>
        <v/>
      </c>
      <c r="V162" s="6" t="str">
        <f>NOV!$D$31</f>
        <v/>
      </c>
      <c r="W162" s="69" t="str">
        <f>NOV!$D$34</f>
        <v/>
      </c>
      <c r="X162" s="6" t="str">
        <f>DEC!$D$31</f>
        <v/>
      </c>
      <c r="Y162" s="69" t="str">
        <f>DEC!$D$34</f>
        <v/>
      </c>
      <c r="Z162" s="6"/>
      <c r="AA162" s="6"/>
      <c r="AB162" s="6"/>
      <c r="AC162" s="6"/>
    </row>
    <row r="163" spans="1:29" ht="15" customHeight="1" thickBot="1" x14ac:dyDescent="0.25">
      <c r="A163" s="59">
        <v>43386</v>
      </c>
      <c r="B163" s="60" t="str">
        <f>IFERROR(VLOOKUP(C163,Rates!$B$2:$O$451,14,FALSE),"")</f>
        <v/>
      </c>
      <c r="C163" s="93" t="str">
        <f>OCT!$I$24</f>
        <v/>
      </c>
      <c r="D163" s="94" t="str">
        <f>OCT!$I$24</f>
        <v/>
      </c>
      <c r="E163" s="61" t="str">
        <f>OCT!$I$27</f>
        <v/>
      </c>
      <c r="G163" s="59">
        <v>43417</v>
      </c>
      <c r="H163" s="60" t="str">
        <f>IFERROR(VLOOKUP(I163,Rates!$B$2:$O$451,14,FALSE),"")</f>
        <v/>
      </c>
      <c r="I163" s="93" t="str">
        <f>NOV!$E$31</f>
        <v/>
      </c>
      <c r="J163" s="94" t="str">
        <f>NOV!$E$31</f>
        <v/>
      </c>
      <c r="K163" s="61" t="str">
        <f>NOV!$E$34</f>
        <v/>
      </c>
      <c r="M163" s="59">
        <v>43447</v>
      </c>
      <c r="N163" s="60" t="str">
        <f>IFERROR(VLOOKUP(O163,Rates!$B$2:$O$451,14,FALSE),"")</f>
        <v/>
      </c>
      <c r="O163" s="93" t="str">
        <f>DEC!$G$31</f>
        <v/>
      </c>
      <c r="P163" s="94" t="str">
        <f>DEC!$G$31</f>
        <v/>
      </c>
      <c r="Q163" s="61" t="str">
        <f>DEC!$G$34</f>
        <v/>
      </c>
      <c r="S163" s="6"/>
      <c r="T163" s="6" t="str">
        <f>OCT!$E$31</f>
        <v/>
      </c>
      <c r="U163" s="69" t="str">
        <f>OCT!$E$34</f>
        <v/>
      </c>
      <c r="V163" s="6" t="str">
        <f>NOV!$E$31</f>
        <v/>
      </c>
      <c r="W163" s="69" t="str">
        <f>NOV!$E$34</f>
        <v/>
      </c>
      <c r="X163" s="6" t="str">
        <f>DEC!$E$31</f>
        <v/>
      </c>
      <c r="Y163" s="69" t="str">
        <f>DEC!$E$34</f>
        <v/>
      </c>
      <c r="Z163" s="6"/>
      <c r="AA163" s="6"/>
      <c r="AB163" s="6"/>
      <c r="AC163" s="6"/>
    </row>
    <row r="164" spans="1:29" ht="15" customHeight="1" thickBot="1" x14ac:dyDescent="0.25">
      <c r="A164" s="59">
        <v>43387</v>
      </c>
      <c r="B164" s="60" t="str">
        <f>IFERROR(VLOOKUP(C164,Rates!$B$2:$O$451,14,FALSE),"")</f>
        <v/>
      </c>
      <c r="C164" s="93" t="str">
        <f>OCT!$J$24</f>
        <v/>
      </c>
      <c r="D164" s="94" t="str">
        <f>OCT!$J$24</f>
        <v/>
      </c>
      <c r="E164" s="61" t="str">
        <f>OCT!$J$27</f>
        <v/>
      </c>
      <c r="G164" s="59">
        <v>43418</v>
      </c>
      <c r="H164" s="60" t="str">
        <f>IFERROR(VLOOKUP(I164,Rates!$B$2:$O$451,14,FALSE),"")</f>
        <v/>
      </c>
      <c r="I164" s="93" t="str">
        <f>NOV!$F$31</f>
        <v/>
      </c>
      <c r="J164" s="94" t="str">
        <f>NOV!$F$31</f>
        <v/>
      </c>
      <c r="K164" s="61" t="str">
        <f>NOV!$F$34</f>
        <v/>
      </c>
      <c r="M164" s="59">
        <v>43448</v>
      </c>
      <c r="N164" s="60" t="str">
        <f>IFERROR(VLOOKUP(O164,Rates!$B$2:$O$451,14,FALSE),"")</f>
        <v/>
      </c>
      <c r="O164" s="93" t="str">
        <f>DEC!$H$31</f>
        <v/>
      </c>
      <c r="P164" s="94" t="str">
        <f>DEC!$H$31</f>
        <v/>
      </c>
      <c r="Q164" s="61" t="str">
        <f>DEC!$H$34</f>
        <v/>
      </c>
      <c r="S164" s="6"/>
      <c r="T164" s="6" t="str">
        <f>OCT!$F$31</f>
        <v/>
      </c>
      <c r="U164" s="69" t="str">
        <f>OCT!$F$34</f>
        <v/>
      </c>
      <c r="V164" s="6" t="str">
        <f>NOV!$F$31</f>
        <v/>
      </c>
      <c r="W164" s="69" t="str">
        <f>NOV!$F$34</f>
        <v/>
      </c>
      <c r="X164" s="6" t="str">
        <f>DEC!$F$31</f>
        <v/>
      </c>
      <c r="Y164" s="69" t="str">
        <f>DEC!$F$34</f>
        <v/>
      </c>
      <c r="Z164" s="6"/>
      <c r="AA164" s="6"/>
      <c r="AB164" s="6"/>
      <c r="AC164" s="6"/>
    </row>
    <row r="165" spans="1:29" ht="15" customHeight="1" thickBot="1" x14ac:dyDescent="0.25">
      <c r="A165" s="59">
        <v>43388</v>
      </c>
      <c r="B165" s="60" t="str">
        <f>IFERROR(VLOOKUP(C165,Rates!$B$2:$O$451,14,FALSE),"")</f>
        <v/>
      </c>
      <c r="C165" s="93" t="str">
        <f>OCT!$D$31</f>
        <v/>
      </c>
      <c r="D165" s="94" t="str">
        <f>OCT!$D$31</f>
        <v/>
      </c>
      <c r="E165" s="61" t="str">
        <f>OCT!$D$34</f>
        <v/>
      </c>
      <c r="G165" s="59">
        <v>43419</v>
      </c>
      <c r="H165" s="60" t="str">
        <f>IFERROR(VLOOKUP(I165,Rates!$B$2:$O$451,14,FALSE),"")</f>
        <v/>
      </c>
      <c r="I165" s="93" t="str">
        <f>NOV!$G$31</f>
        <v/>
      </c>
      <c r="J165" s="94" t="str">
        <f>NOV!$G$31</f>
        <v/>
      </c>
      <c r="K165" s="61" t="str">
        <f>NOV!$G$34</f>
        <v/>
      </c>
      <c r="M165" s="59">
        <v>43449</v>
      </c>
      <c r="N165" s="60" t="str">
        <f>IFERROR(VLOOKUP(O165,Rates!$B$2:$O$451,14,FALSE),"")</f>
        <v/>
      </c>
      <c r="O165" s="93" t="str">
        <f>DEC!$I$31</f>
        <v/>
      </c>
      <c r="P165" s="94" t="str">
        <f>DEC!$I$31</f>
        <v/>
      </c>
      <c r="Q165" s="61" t="str">
        <f>DEC!$I$34</f>
        <v/>
      </c>
      <c r="S165" s="6"/>
      <c r="T165" s="6" t="str">
        <f>OCT!$G$31</f>
        <v/>
      </c>
      <c r="U165" s="69" t="str">
        <f>OCT!$G$34</f>
        <v/>
      </c>
      <c r="V165" s="6" t="str">
        <f>NOV!$G$31</f>
        <v/>
      </c>
      <c r="W165" s="69" t="str">
        <f>NOV!$G$34</f>
        <v/>
      </c>
      <c r="X165" s="6" t="str">
        <f>DEC!$G$31</f>
        <v/>
      </c>
      <c r="Y165" s="69" t="str">
        <f>DEC!$G$34</f>
        <v/>
      </c>
      <c r="Z165" s="6"/>
      <c r="AA165" s="6"/>
      <c r="AB165" s="6"/>
      <c r="AC165" s="6"/>
    </row>
    <row r="166" spans="1:29" ht="15" customHeight="1" thickBot="1" x14ac:dyDescent="0.25">
      <c r="A166" s="59">
        <v>43389</v>
      </c>
      <c r="B166" s="60" t="str">
        <f>IFERROR(VLOOKUP(C166,Rates!$B$2:$O$451,14,FALSE),"")</f>
        <v/>
      </c>
      <c r="C166" s="93" t="str">
        <f>OCT!$E$31</f>
        <v/>
      </c>
      <c r="D166" s="94" t="str">
        <f>OCT!$E$31</f>
        <v/>
      </c>
      <c r="E166" s="61" t="str">
        <f>OCT!$E$34</f>
        <v/>
      </c>
      <c r="G166" s="59">
        <v>43420</v>
      </c>
      <c r="H166" s="60" t="str">
        <f>IFERROR(VLOOKUP(I166,Rates!$B$2:$O$451,14,FALSE),"")</f>
        <v/>
      </c>
      <c r="I166" s="93" t="str">
        <f>NOV!$H$31</f>
        <v/>
      </c>
      <c r="J166" s="94" t="str">
        <f>NOV!$H$31</f>
        <v/>
      </c>
      <c r="K166" s="61" t="str">
        <f>NOV!$H$34</f>
        <v/>
      </c>
      <c r="M166" s="59">
        <v>43450</v>
      </c>
      <c r="N166" s="60" t="str">
        <f>IFERROR(VLOOKUP(O166,Rates!$B$2:$O$451,14,FALSE),"")</f>
        <v/>
      </c>
      <c r="O166" s="93" t="str">
        <f>DEC!$J$31</f>
        <v/>
      </c>
      <c r="P166" s="94" t="str">
        <f>DEC!$J$31</f>
        <v/>
      </c>
      <c r="Q166" s="61" t="str">
        <f>DEC!$J$34</f>
        <v/>
      </c>
      <c r="S166" s="6"/>
      <c r="T166" s="6" t="str">
        <f>OCT!$H$31</f>
        <v/>
      </c>
      <c r="U166" s="69" t="str">
        <f>OCT!$H$34</f>
        <v/>
      </c>
      <c r="V166" s="6" t="str">
        <f>NOV!$H$31</f>
        <v/>
      </c>
      <c r="W166" s="69" t="str">
        <f>NOV!$H$34</f>
        <v/>
      </c>
      <c r="X166" s="6" t="str">
        <f>DEC!$H$31</f>
        <v/>
      </c>
      <c r="Y166" s="69" t="str">
        <f>DEC!$H$34</f>
        <v/>
      </c>
      <c r="Z166" s="6"/>
      <c r="AA166" s="6"/>
      <c r="AB166" s="6"/>
      <c r="AC166" s="6"/>
    </row>
    <row r="167" spans="1:29" ht="15" customHeight="1" thickBot="1" x14ac:dyDescent="0.25">
      <c r="A167" s="59">
        <v>43390</v>
      </c>
      <c r="B167" s="60" t="str">
        <f>IFERROR(VLOOKUP(C167,Rates!$B$2:$O$451,14,FALSE),"")</f>
        <v/>
      </c>
      <c r="C167" s="93" t="str">
        <f>OCT!$F$31</f>
        <v/>
      </c>
      <c r="D167" s="94" t="str">
        <f>OCT!$F$31</f>
        <v/>
      </c>
      <c r="E167" s="61" t="str">
        <f>OCT!$F$34</f>
        <v/>
      </c>
      <c r="G167" s="59">
        <v>43421</v>
      </c>
      <c r="H167" s="60" t="str">
        <f>IFERROR(VLOOKUP(I167,Rates!$B$2:$O$451,14,FALSE),"")</f>
        <v/>
      </c>
      <c r="I167" s="93" t="str">
        <f>NOV!$I$31</f>
        <v/>
      </c>
      <c r="J167" s="94" t="str">
        <f>NOV!$I$31</f>
        <v/>
      </c>
      <c r="K167" s="61" t="str">
        <f>NOV!$I$34</f>
        <v/>
      </c>
      <c r="M167" s="59">
        <v>43451</v>
      </c>
      <c r="N167" s="60" t="str">
        <f>IFERROR(VLOOKUP(O167,Rates!$B$2:$O$451,14,FALSE),"")</f>
        <v/>
      </c>
      <c r="O167" s="93" t="str">
        <f>DEC!$D$38</f>
        <v/>
      </c>
      <c r="P167" s="94" t="str">
        <f>DEC!$D$38</f>
        <v/>
      </c>
      <c r="Q167" s="61" t="str">
        <f>DEC!$D$41</f>
        <v/>
      </c>
      <c r="S167" s="6"/>
      <c r="T167" s="6" t="str">
        <f>OCT!$I$31</f>
        <v/>
      </c>
      <c r="U167" s="69" t="str">
        <f>OCT!$I$34</f>
        <v/>
      </c>
      <c r="V167" s="6" t="str">
        <f>NOV!$I$31</f>
        <v/>
      </c>
      <c r="W167" s="69" t="str">
        <f>NOV!$I$34</f>
        <v/>
      </c>
      <c r="X167" s="6" t="str">
        <f>DEC!$I$31</f>
        <v/>
      </c>
      <c r="Y167" s="69" t="str">
        <f>DEC!$I$34</f>
        <v/>
      </c>
      <c r="Z167" s="6"/>
      <c r="AA167" s="6"/>
      <c r="AB167" s="6"/>
      <c r="AC167" s="6"/>
    </row>
    <row r="168" spans="1:29" ht="15" customHeight="1" thickBot="1" x14ac:dyDescent="0.25">
      <c r="A168" s="59">
        <v>43391</v>
      </c>
      <c r="B168" s="60" t="str">
        <f>IFERROR(VLOOKUP(C168,Rates!$B$2:$O$451,14,FALSE),"")</f>
        <v/>
      </c>
      <c r="C168" s="93" t="str">
        <f>OCT!$G$31</f>
        <v/>
      </c>
      <c r="D168" s="94" t="str">
        <f>OCT!$G$31</f>
        <v/>
      </c>
      <c r="E168" s="61" t="str">
        <f>OCT!$G$34</f>
        <v/>
      </c>
      <c r="G168" s="59">
        <v>43422</v>
      </c>
      <c r="H168" s="60" t="str">
        <f>IFERROR(VLOOKUP(I168,Rates!$B$2:$O$451,14,FALSE),"")</f>
        <v/>
      </c>
      <c r="I168" s="93" t="str">
        <f>NOV!$J$31</f>
        <v/>
      </c>
      <c r="J168" s="94" t="str">
        <f>NOV!$J$31</f>
        <v/>
      </c>
      <c r="K168" s="61" t="str">
        <f>NOV!$J$34</f>
        <v/>
      </c>
      <c r="M168" s="59">
        <v>43452</v>
      </c>
      <c r="N168" s="60" t="str">
        <f>IFERROR(VLOOKUP(O168,Rates!$B$2:$O$451,14,FALSE),"")</f>
        <v/>
      </c>
      <c r="O168" s="93" t="str">
        <f>DEC!$E$38</f>
        <v/>
      </c>
      <c r="P168" s="94" t="str">
        <f>DEC!$E$38</f>
        <v/>
      </c>
      <c r="Q168" s="61" t="str">
        <f>DEC!$E$41</f>
        <v/>
      </c>
      <c r="S168" s="6"/>
      <c r="T168" s="6" t="str">
        <f>OCT!$J$31</f>
        <v/>
      </c>
      <c r="U168" s="69" t="str">
        <f>OCT!$J$34</f>
        <v/>
      </c>
      <c r="V168" s="6" t="str">
        <f>NOV!$J$31</f>
        <v/>
      </c>
      <c r="W168" s="69" t="str">
        <f>NOV!$J$34</f>
        <v/>
      </c>
      <c r="X168" s="6" t="str">
        <f>DEC!$J$31</f>
        <v/>
      </c>
      <c r="Y168" s="69" t="str">
        <f>DEC!$J$34</f>
        <v/>
      </c>
      <c r="Z168" s="6"/>
      <c r="AA168" s="6"/>
      <c r="AB168" s="6"/>
      <c r="AC168" s="6"/>
    </row>
    <row r="169" spans="1:29" ht="15" customHeight="1" thickBot="1" x14ac:dyDescent="0.25">
      <c r="A169" s="59">
        <v>43392</v>
      </c>
      <c r="B169" s="60" t="str">
        <f>IFERROR(VLOOKUP(C169,Rates!$B$2:$O$451,14,FALSE),"")</f>
        <v/>
      </c>
      <c r="C169" s="93" t="str">
        <f>OCT!$H$31</f>
        <v/>
      </c>
      <c r="D169" s="94" t="str">
        <f>OCT!$H$31</f>
        <v/>
      </c>
      <c r="E169" s="61" t="str">
        <f>OCT!$H$34</f>
        <v/>
      </c>
      <c r="G169" s="59">
        <v>43423</v>
      </c>
      <c r="H169" s="60" t="str">
        <f>IFERROR(VLOOKUP(I169,Rates!$B$2:$O$451,14,FALSE),"")</f>
        <v/>
      </c>
      <c r="I169" s="93" t="str">
        <f>NOV!$D$38</f>
        <v/>
      </c>
      <c r="J169" s="94" t="str">
        <f>NOV!$D$38</f>
        <v/>
      </c>
      <c r="K169" s="61" t="str">
        <f>NOV!$D$41</f>
        <v/>
      </c>
      <c r="M169" s="59">
        <v>43453</v>
      </c>
      <c r="N169" s="60" t="str">
        <f>IFERROR(VLOOKUP(O169,Rates!$B$2:$O$451,14,FALSE),"")</f>
        <v/>
      </c>
      <c r="O169" s="93" t="str">
        <f>DEC!$F$38</f>
        <v/>
      </c>
      <c r="P169" s="94" t="str">
        <f>DEC!$F$38</f>
        <v/>
      </c>
      <c r="Q169" s="61" t="str">
        <f>DEC!$F$41</f>
        <v/>
      </c>
      <c r="S169" s="6"/>
      <c r="T169" s="6" t="str">
        <f>OCT!$D$38</f>
        <v/>
      </c>
      <c r="U169" s="69" t="str">
        <f>OCT!$D$41</f>
        <v/>
      </c>
      <c r="V169" s="6" t="str">
        <f>NOV!$D$38</f>
        <v/>
      </c>
      <c r="W169" s="69" t="str">
        <f>NOV!$D$41</f>
        <v/>
      </c>
      <c r="X169" s="6" t="str">
        <f>DEC!$D$38</f>
        <v/>
      </c>
      <c r="Y169" s="69" t="str">
        <f>DEC!$D$41</f>
        <v/>
      </c>
      <c r="Z169" s="6"/>
      <c r="AA169" s="6"/>
      <c r="AB169" s="6"/>
      <c r="AC169" s="6"/>
    </row>
    <row r="170" spans="1:29" ht="15" customHeight="1" thickBot="1" x14ac:dyDescent="0.25">
      <c r="A170" s="59">
        <v>43393</v>
      </c>
      <c r="B170" s="60" t="str">
        <f>IFERROR(VLOOKUP(C170,Rates!$B$2:$O$451,14,FALSE),"")</f>
        <v/>
      </c>
      <c r="C170" s="93" t="str">
        <f>OCT!$I$31</f>
        <v/>
      </c>
      <c r="D170" s="94" t="str">
        <f>OCT!$I$31</f>
        <v/>
      </c>
      <c r="E170" s="61" t="str">
        <f>OCT!$I$34</f>
        <v/>
      </c>
      <c r="G170" s="59">
        <v>43424</v>
      </c>
      <c r="H170" s="60" t="str">
        <f>IFERROR(VLOOKUP(I170,Rates!$B$2:$O$451,14,FALSE),"")</f>
        <v/>
      </c>
      <c r="I170" s="93" t="str">
        <f>NOV!$E$38</f>
        <v/>
      </c>
      <c r="J170" s="94" t="str">
        <f>NOV!$E$38</f>
        <v/>
      </c>
      <c r="K170" s="61" t="str">
        <f>NOV!$E$41</f>
        <v/>
      </c>
      <c r="M170" s="59">
        <v>43454</v>
      </c>
      <c r="N170" s="60" t="str">
        <f>IFERROR(VLOOKUP(O170,Rates!$B$2:$O$451,14,FALSE),"")</f>
        <v/>
      </c>
      <c r="O170" s="93" t="str">
        <f>DEC!$G$38</f>
        <v/>
      </c>
      <c r="P170" s="94" t="str">
        <f>DEC!$G$38</f>
        <v/>
      </c>
      <c r="Q170" s="61" t="str">
        <f>DEC!$G$41</f>
        <v/>
      </c>
      <c r="S170" s="6"/>
      <c r="T170" s="6" t="str">
        <f>OCT!$E$38</f>
        <v/>
      </c>
      <c r="U170" s="69" t="str">
        <f>OCT!$E$41</f>
        <v/>
      </c>
      <c r="V170" s="6" t="str">
        <f>NOV!$E$38</f>
        <v/>
      </c>
      <c r="W170" s="69" t="str">
        <f>NOV!$E$41</f>
        <v/>
      </c>
      <c r="X170" s="6" t="str">
        <f>DEC!$E$38</f>
        <v/>
      </c>
      <c r="Y170" s="69" t="str">
        <f>DEC!$E$41</f>
        <v/>
      </c>
      <c r="Z170" s="6"/>
      <c r="AA170" s="6"/>
      <c r="AB170" s="6"/>
      <c r="AC170" s="6"/>
    </row>
    <row r="171" spans="1:29" ht="15" customHeight="1" thickBot="1" x14ac:dyDescent="0.25">
      <c r="A171" s="59">
        <v>43394</v>
      </c>
      <c r="B171" s="60" t="str">
        <f>IFERROR(VLOOKUP(C171,Rates!$B$2:$O$451,14,FALSE),"")</f>
        <v/>
      </c>
      <c r="C171" s="93" t="str">
        <f>OCT!$J$31</f>
        <v/>
      </c>
      <c r="D171" s="94" t="str">
        <f>OCT!$J$31</f>
        <v/>
      </c>
      <c r="E171" s="61" t="str">
        <f>OCT!$J$34</f>
        <v/>
      </c>
      <c r="G171" s="59">
        <v>43425</v>
      </c>
      <c r="H171" s="60" t="str">
        <f>IFERROR(VLOOKUP(I171,Rates!$B$2:$O$451,14,FALSE),"")</f>
        <v/>
      </c>
      <c r="I171" s="93" t="str">
        <f>NOV!$F$38</f>
        <v/>
      </c>
      <c r="J171" s="94" t="str">
        <f>NOV!$F$38</f>
        <v/>
      </c>
      <c r="K171" s="61" t="str">
        <f>NOV!$F$41</f>
        <v/>
      </c>
      <c r="M171" s="59">
        <v>43455</v>
      </c>
      <c r="N171" s="60" t="str">
        <f>IFERROR(VLOOKUP(O171,Rates!$B$2:$O$451,14,FALSE),"")</f>
        <v/>
      </c>
      <c r="O171" s="93" t="str">
        <f>DEC!$H$38</f>
        <v/>
      </c>
      <c r="P171" s="94" t="str">
        <f>DEC!$H$38</f>
        <v/>
      </c>
      <c r="Q171" s="61" t="str">
        <f>DEC!$H$41</f>
        <v/>
      </c>
      <c r="S171" s="6"/>
      <c r="T171" s="6" t="str">
        <f>OCT!$F$38</f>
        <v/>
      </c>
      <c r="U171" s="69" t="str">
        <f>OCT!$F$41</f>
        <v/>
      </c>
      <c r="V171" s="6" t="str">
        <f>NOV!$F$38</f>
        <v/>
      </c>
      <c r="W171" s="69" t="str">
        <f>NOV!$F$41</f>
        <v/>
      </c>
      <c r="X171" s="6" t="str">
        <f>DEC!$F$38</f>
        <v/>
      </c>
      <c r="Y171" s="69" t="str">
        <f>DEC!$F$41</f>
        <v/>
      </c>
      <c r="Z171" s="6"/>
      <c r="AA171" s="6"/>
      <c r="AB171" s="6"/>
      <c r="AC171" s="6"/>
    </row>
    <row r="172" spans="1:29" ht="15" customHeight="1" thickBot="1" x14ac:dyDescent="0.25">
      <c r="A172" s="59">
        <v>43395</v>
      </c>
      <c r="B172" s="60" t="str">
        <f>IFERROR(VLOOKUP(C172,Rates!$B$2:$O$451,14,FALSE),"")</f>
        <v/>
      </c>
      <c r="C172" s="93" t="str">
        <f>OCT!$D$38</f>
        <v/>
      </c>
      <c r="D172" s="94" t="str">
        <f>OCT!$D$38</f>
        <v/>
      </c>
      <c r="E172" s="61" t="str">
        <f>OCT!$D$41</f>
        <v/>
      </c>
      <c r="G172" s="59">
        <v>43426</v>
      </c>
      <c r="H172" s="60" t="str">
        <f>IFERROR(VLOOKUP(I172,Rates!$B$2:$O$451,14,FALSE),"")</f>
        <v/>
      </c>
      <c r="I172" s="93" t="str">
        <f>NOV!$G$38</f>
        <v/>
      </c>
      <c r="J172" s="94" t="str">
        <f>NOV!$G$38</f>
        <v/>
      </c>
      <c r="K172" s="61" t="str">
        <f>NOV!$G$41</f>
        <v/>
      </c>
      <c r="M172" s="59">
        <v>43456</v>
      </c>
      <c r="N172" s="60" t="str">
        <f>IFERROR(VLOOKUP(O172,Rates!$B$2:$O$451,14,FALSE),"")</f>
        <v/>
      </c>
      <c r="O172" s="93" t="str">
        <f>DEC!$I$38</f>
        <v/>
      </c>
      <c r="P172" s="94" t="str">
        <f>DEC!$I$38</f>
        <v/>
      </c>
      <c r="Q172" s="61" t="str">
        <f>DEC!$I$41</f>
        <v/>
      </c>
      <c r="S172" s="6"/>
      <c r="T172" s="6" t="str">
        <f>OCT!$G$38</f>
        <v/>
      </c>
      <c r="U172" s="69" t="str">
        <f>OCT!$G$41</f>
        <v/>
      </c>
      <c r="V172" s="6" t="str">
        <f>NOV!$G$38</f>
        <v/>
      </c>
      <c r="W172" s="69" t="str">
        <f>NOV!$G$41</f>
        <v/>
      </c>
      <c r="X172" s="6" t="str">
        <f>DEC!$G$38</f>
        <v/>
      </c>
      <c r="Y172" s="69" t="str">
        <f>DEC!$G$41</f>
        <v/>
      </c>
      <c r="Z172" s="6"/>
      <c r="AA172" s="6"/>
      <c r="AB172" s="6"/>
      <c r="AC172" s="6"/>
    </row>
    <row r="173" spans="1:29" ht="15" customHeight="1" thickBot="1" x14ac:dyDescent="0.25">
      <c r="A173" s="59">
        <v>43396</v>
      </c>
      <c r="B173" s="60" t="str">
        <f>IFERROR(VLOOKUP(C173,Rates!$B$2:$O$451,14,FALSE),"")</f>
        <v/>
      </c>
      <c r="C173" s="93" t="str">
        <f>OCT!$E$38</f>
        <v/>
      </c>
      <c r="D173" s="94" t="str">
        <f>OCT!$E$38</f>
        <v/>
      </c>
      <c r="E173" s="61" t="str">
        <f>OCT!$E$41</f>
        <v/>
      </c>
      <c r="G173" s="59">
        <v>43427</v>
      </c>
      <c r="H173" s="60" t="str">
        <f>IFERROR(VLOOKUP(I173,Rates!$B$2:$O$451,14,FALSE),"")</f>
        <v/>
      </c>
      <c r="I173" s="93" t="str">
        <f>NOV!$H$38</f>
        <v/>
      </c>
      <c r="J173" s="94" t="str">
        <f>NOV!$H$38</f>
        <v/>
      </c>
      <c r="K173" s="61" t="str">
        <f>NOV!$H$41</f>
        <v/>
      </c>
      <c r="M173" s="59">
        <v>43457</v>
      </c>
      <c r="N173" s="60" t="str">
        <f>IFERROR(VLOOKUP(O173,Rates!$B$2:$O$451,14,FALSE),"")</f>
        <v/>
      </c>
      <c r="O173" s="93" t="str">
        <f>DEC!$J$38</f>
        <v/>
      </c>
      <c r="P173" s="94" t="str">
        <f>DEC!$J$38</f>
        <v/>
      </c>
      <c r="Q173" s="61" t="str">
        <f>DEC!$J$41</f>
        <v/>
      </c>
      <c r="S173" s="6"/>
      <c r="T173" s="6" t="str">
        <f>OCT!$H$38</f>
        <v/>
      </c>
      <c r="U173" s="69" t="str">
        <f>OCT!$H$41</f>
        <v/>
      </c>
      <c r="V173" s="6" t="str">
        <f>NOV!$H$38</f>
        <v/>
      </c>
      <c r="W173" s="69" t="str">
        <f>NOV!$H$41</f>
        <v/>
      </c>
      <c r="X173" s="6" t="str">
        <f>DEC!$H$38</f>
        <v/>
      </c>
      <c r="Y173" s="69" t="str">
        <f>DEC!$H$41</f>
        <v/>
      </c>
      <c r="Z173" s="6"/>
      <c r="AA173" s="6"/>
      <c r="AB173" s="6"/>
      <c r="AC173" s="6"/>
    </row>
    <row r="174" spans="1:29" ht="15" customHeight="1" thickBot="1" x14ac:dyDescent="0.25">
      <c r="A174" s="59">
        <v>43397</v>
      </c>
      <c r="B174" s="60" t="str">
        <f>IFERROR(VLOOKUP(C174,Rates!$B$2:$O$451,14,FALSE),"")</f>
        <v/>
      </c>
      <c r="C174" s="93" t="str">
        <f>OCT!$F$38</f>
        <v/>
      </c>
      <c r="D174" s="94" t="str">
        <f>OCT!$F$38</f>
        <v/>
      </c>
      <c r="E174" s="61" t="str">
        <f>OCT!$F$41</f>
        <v/>
      </c>
      <c r="G174" s="59">
        <v>43428</v>
      </c>
      <c r="H174" s="60" t="str">
        <f>IFERROR(VLOOKUP(I174,Rates!$B$2:$O$451,14,FALSE),"")</f>
        <v/>
      </c>
      <c r="I174" s="93" t="str">
        <f>NOV!$I$38</f>
        <v/>
      </c>
      <c r="J174" s="94" t="str">
        <f>NOV!$I$38</f>
        <v/>
      </c>
      <c r="K174" s="61" t="str">
        <f>NOV!$I$41</f>
        <v/>
      </c>
      <c r="M174" s="59">
        <v>43458</v>
      </c>
      <c r="N174" s="60" t="str">
        <f>IFERROR(VLOOKUP(O174,Rates!$B$2:$O$451,14,FALSE),"")</f>
        <v/>
      </c>
      <c r="O174" s="93" t="str">
        <f>DEC!$D$45</f>
        <v/>
      </c>
      <c r="P174" s="94" t="str">
        <f>DEC!$D$45</f>
        <v/>
      </c>
      <c r="Q174" s="61" t="str">
        <f>DEC!$D$48</f>
        <v/>
      </c>
      <c r="S174" s="6"/>
      <c r="T174" s="6" t="str">
        <f>OCT!$I$38</f>
        <v/>
      </c>
      <c r="U174" s="69" t="str">
        <f>OCT!$I$41</f>
        <v/>
      </c>
      <c r="V174" s="6" t="str">
        <f>NOV!$I$38</f>
        <v/>
      </c>
      <c r="W174" s="69" t="str">
        <f>NOV!$I$41</f>
        <v/>
      </c>
      <c r="X174" s="6" t="str">
        <f>DEC!$I$38</f>
        <v/>
      </c>
      <c r="Y174" s="69" t="str">
        <f>DEC!$I$41</f>
        <v/>
      </c>
      <c r="Z174" s="6"/>
      <c r="AA174" s="6"/>
      <c r="AB174" s="6"/>
      <c r="AC174" s="6"/>
    </row>
    <row r="175" spans="1:29" ht="15" customHeight="1" thickBot="1" x14ac:dyDescent="0.25">
      <c r="A175" s="59">
        <v>43398</v>
      </c>
      <c r="B175" s="60" t="str">
        <f>IFERROR(VLOOKUP(C175,Rates!$B$2:$O$451,14,FALSE),"")</f>
        <v/>
      </c>
      <c r="C175" s="93" t="str">
        <f>OCT!$G$38</f>
        <v/>
      </c>
      <c r="D175" s="94" t="str">
        <f>OCT!$G$38</f>
        <v/>
      </c>
      <c r="E175" s="61" t="str">
        <f>OCT!$G$41</f>
        <v/>
      </c>
      <c r="G175" s="59">
        <v>43429</v>
      </c>
      <c r="H175" s="60" t="str">
        <f>IFERROR(VLOOKUP(I175,Rates!$B$2:$O$451,14,FALSE),"")</f>
        <v/>
      </c>
      <c r="I175" s="93" t="str">
        <f>NOV!$J$38</f>
        <v/>
      </c>
      <c r="J175" s="94" t="str">
        <f>NOV!$J$38</f>
        <v/>
      </c>
      <c r="K175" s="61" t="str">
        <f>NOV!$J$41</f>
        <v/>
      </c>
      <c r="M175" s="59">
        <v>43459</v>
      </c>
      <c r="N175" s="60" t="str">
        <f>IFERROR(VLOOKUP(O175,Rates!$B$2:$O$451,14,FALSE),"")</f>
        <v/>
      </c>
      <c r="O175" s="93" t="str">
        <f>DEC!$E$45</f>
        <v/>
      </c>
      <c r="P175" s="94" t="str">
        <f>DEC!$E$45</f>
        <v/>
      </c>
      <c r="Q175" s="61" t="str">
        <f>DEC!$E$48</f>
        <v/>
      </c>
      <c r="S175" s="6"/>
      <c r="T175" s="6" t="str">
        <f>OCT!$J$38</f>
        <v/>
      </c>
      <c r="U175" s="69" t="str">
        <f>OCT!$J$41</f>
        <v/>
      </c>
      <c r="V175" s="6" t="str">
        <f>NOV!$J$38</f>
        <v/>
      </c>
      <c r="W175" s="69" t="str">
        <f>NOV!$J$41</f>
        <v/>
      </c>
      <c r="X175" s="6" t="str">
        <f>DEC!$J$38</f>
        <v/>
      </c>
      <c r="Y175" s="69" t="str">
        <f>DEC!$J$41</f>
        <v/>
      </c>
      <c r="Z175" s="6"/>
      <c r="AA175" s="6"/>
      <c r="AB175" s="6"/>
      <c r="AC175" s="6"/>
    </row>
    <row r="176" spans="1:29" ht="15" customHeight="1" thickBot="1" x14ac:dyDescent="0.25">
      <c r="A176" s="59">
        <v>43399</v>
      </c>
      <c r="B176" s="60" t="str">
        <f>IFERROR(VLOOKUP(C176,Rates!$B$2:$O$451,14,FALSE),"")</f>
        <v/>
      </c>
      <c r="C176" s="93" t="str">
        <f>OCT!$H$38</f>
        <v/>
      </c>
      <c r="D176" s="94" t="str">
        <f>OCT!$H$38</f>
        <v/>
      </c>
      <c r="E176" s="61" t="str">
        <f>OCT!$H$41</f>
        <v/>
      </c>
      <c r="G176" s="59">
        <v>43430</v>
      </c>
      <c r="H176" s="60" t="str">
        <f>IFERROR(VLOOKUP(I176,Rates!$B$2:$O$451,14,FALSE),"")</f>
        <v/>
      </c>
      <c r="I176" s="93" t="str">
        <f>NOV!$D$45</f>
        <v/>
      </c>
      <c r="J176" s="94" t="str">
        <f>NOV!$D$45</f>
        <v/>
      </c>
      <c r="K176" s="61" t="str">
        <f>NOV!$D$48</f>
        <v/>
      </c>
      <c r="M176" s="59">
        <v>43460</v>
      </c>
      <c r="N176" s="60" t="str">
        <f>IFERROR(VLOOKUP(O176,Rates!$B$2:$O$451,14,FALSE),"")</f>
        <v/>
      </c>
      <c r="O176" s="93" t="str">
        <f>DEC!$F$45</f>
        <v/>
      </c>
      <c r="P176" s="94" t="str">
        <f>DEC!$F$45</f>
        <v/>
      </c>
      <c r="Q176" s="61" t="str">
        <f>DEC!$F$48</f>
        <v/>
      </c>
      <c r="S176" s="6"/>
      <c r="T176" s="6" t="str">
        <f>OCT!$D$45</f>
        <v/>
      </c>
      <c r="U176" s="69" t="str">
        <f>OCT!$D$48</f>
        <v/>
      </c>
      <c r="V176" s="6" t="str">
        <f>NOV!$D$45</f>
        <v/>
      </c>
      <c r="W176" s="69" t="str">
        <f>NOV!$D$48</f>
        <v/>
      </c>
      <c r="X176" s="6" t="str">
        <f>DEC!$D$45</f>
        <v/>
      </c>
      <c r="Y176" s="69" t="str">
        <f>DEC!$D$48</f>
        <v/>
      </c>
      <c r="Z176" s="6"/>
      <c r="AA176" s="6"/>
      <c r="AB176" s="6"/>
      <c r="AC176" s="6"/>
    </row>
    <row r="177" spans="1:29" ht="15" customHeight="1" thickBot="1" x14ac:dyDescent="0.25">
      <c r="A177" s="59">
        <v>43400</v>
      </c>
      <c r="B177" s="60" t="str">
        <f>IFERROR(VLOOKUP(C177,Rates!$B$2:$O$451,14,FALSE),"")</f>
        <v/>
      </c>
      <c r="C177" s="93" t="str">
        <f>OCT!$I$38</f>
        <v/>
      </c>
      <c r="D177" s="94" t="str">
        <f>OCT!$I$38</f>
        <v/>
      </c>
      <c r="E177" s="61" t="str">
        <f>OCT!$I$41</f>
        <v/>
      </c>
      <c r="G177" s="59">
        <v>43431</v>
      </c>
      <c r="H177" s="60" t="str">
        <f>IFERROR(VLOOKUP(I177,Rates!$B$2:$O$451,14,FALSE),"")</f>
        <v/>
      </c>
      <c r="I177" s="93" t="str">
        <f>NOV!$E$45</f>
        <v/>
      </c>
      <c r="J177" s="94" t="str">
        <f>NOV!$E$45</f>
        <v/>
      </c>
      <c r="K177" s="61" t="str">
        <f>NOV!$E$48</f>
        <v/>
      </c>
      <c r="M177" s="59">
        <v>43461</v>
      </c>
      <c r="N177" s="60" t="str">
        <f>IFERROR(VLOOKUP(O177,Rates!$B$2:$O$451,14,FALSE),"")</f>
        <v/>
      </c>
      <c r="O177" s="93" t="str">
        <f>DEC!$G$45</f>
        <v/>
      </c>
      <c r="P177" s="94" t="str">
        <f>DEC!$G$45</f>
        <v/>
      </c>
      <c r="Q177" s="61" t="str">
        <f>DEC!$G$48</f>
        <v/>
      </c>
      <c r="S177" s="6"/>
      <c r="T177" s="6" t="str">
        <f>OCT!$E$45</f>
        <v/>
      </c>
      <c r="U177" s="69" t="str">
        <f>OCT!$E$48</f>
        <v/>
      </c>
      <c r="V177" s="6" t="str">
        <f>NOV!$E$45</f>
        <v/>
      </c>
      <c r="W177" s="69" t="str">
        <f>NOV!$E$48</f>
        <v/>
      </c>
      <c r="X177" s="6" t="str">
        <f>DEC!$E$45</f>
        <v/>
      </c>
      <c r="Y177" s="69" t="str">
        <f>DEC!$E$48</f>
        <v/>
      </c>
      <c r="Z177" s="6"/>
      <c r="AA177" s="6"/>
      <c r="AB177" s="6"/>
      <c r="AC177" s="6"/>
    </row>
    <row r="178" spans="1:29" ht="15" customHeight="1" thickBot="1" x14ac:dyDescent="0.25">
      <c r="A178" s="59">
        <v>43401</v>
      </c>
      <c r="B178" s="60" t="str">
        <f>IFERROR(VLOOKUP(C178,Rates!$B$2:$O$451,14,FALSE),"")</f>
        <v/>
      </c>
      <c r="C178" s="93" t="str">
        <f>OCT!$J$38</f>
        <v/>
      </c>
      <c r="D178" s="94" t="str">
        <f>OCT!$J$38</f>
        <v/>
      </c>
      <c r="E178" s="61" t="str">
        <f>OCT!$J$41</f>
        <v/>
      </c>
      <c r="G178" s="59">
        <v>43432</v>
      </c>
      <c r="H178" s="60" t="str">
        <f>IFERROR(VLOOKUP(I178,Rates!$B$2:$O$451,14,FALSE),"")</f>
        <v/>
      </c>
      <c r="I178" s="93" t="str">
        <f>NOV!$F$45</f>
        <v/>
      </c>
      <c r="J178" s="94" t="str">
        <f>NOV!$F$45</f>
        <v/>
      </c>
      <c r="K178" s="61" t="str">
        <f>NOV!$F$48</f>
        <v/>
      </c>
      <c r="M178" s="59">
        <v>43462</v>
      </c>
      <c r="N178" s="60" t="str">
        <f>IFERROR(VLOOKUP(O178,Rates!$B$2:$O$451,14,FALSE),"")</f>
        <v/>
      </c>
      <c r="O178" s="93" t="str">
        <f>DEC!$H$45</f>
        <v/>
      </c>
      <c r="P178" s="94" t="str">
        <f>DEC!$H$45</f>
        <v/>
      </c>
      <c r="Q178" s="61" t="str">
        <f>DEC!$H$48</f>
        <v/>
      </c>
      <c r="S178" s="6"/>
      <c r="T178" s="6" t="str">
        <f>OCT!$F$45</f>
        <v/>
      </c>
      <c r="U178" s="69" t="str">
        <f>OCT!$F$48</f>
        <v/>
      </c>
      <c r="V178" s="6" t="str">
        <f>NOV!$F$45</f>
        <v/>
      </c>
      <c r="W178" s="69" t="str">
        <f>NOV!$F$48</f>
        <v/>
      </c>
      <c r="X178" s="6" t="str">
        <f>DEC!$F$45</f>
        <v/>
      </c>
      <c r="Y178" s="69" t="str">
        <f>DEC!$F$48</f>
        <v/>
      </c>
      <c r="Z178" s="6"/>
      <c r="AA178" s="6"/>
      <c r="AB178" s="6"/>
      <c r="AC178" s="6"/>
    </row>
    <row r="179" spans="1:29" ht="15" customHeight="1" thickBot="1" x14ac:dyDescent="0.25">
      <c r="A179" s="59">
        <v>43402</v>
      </c>
      <c r="B179" s="60" t="str">
        <f>IFERROR(VLOOKUP(C179,Rates!$B$2:$O$451,14,FALSE),"")</f>
        <v/>
      </c>
      <c r="C179" s="93" t="str">
        <f>OCT!$D$45</f>
        <v/>
      </c>
      <c r="D179" s="94" t="str">
        <f>OCT!$D$45</f>
        <v/>
      </c>
      <c r="E179" s="61" t="str">
        <f>OCT!$D$48</f>
        <v/>
      </c>
      <c r="G179" s="59">
        <v>43433</v>
      </c>
      <c r="H179" s="60" t="str">
        <f>IFERROR(VLOOKUP(I179,Rates!$B$2:$O$451,14,FALSE),"")</f>
        <v/>
      </c>
      <c r="I179" s="93" t="str">
        <f>NOV!$G$45</f>
        <v/>
      </c>
      <c r="J179" s="94" t="str">
        <f>NOV!$G$45</f>
        <v/>
      </c>
      <c r="K179" s="61" t="str">
        <f>NOV!$G$48</f>
        <v/>
      </c>
      <c r="M179" s="59">
        <v>43463</v>
      </c>
      <c r="N179" s="60" t="str">
        <f>IFERROR(VLOOKUP(O179,Rates!$B$2:$O$451,14,FALSE),"")</f>
        <v/>
      </c>
      <c r="O179" s="93" t="str">
        <f>DEC!$I$45</f>
        <v/>
      </c>
      <c r="P179" s="94" t="str">
        <f>DEC!$I$45</f>
        <v/>
      </c>
      <c r="Q179" s="61" t="str">
        <f>DEC!$I$48</f>
        <v/>
      </c>
      <c r="S179" s="6"/>
      <c r="T179" s="6" t="str">
        <f>OCT!$G$45</f>
        <v/>
      </c>
      <c r="U179" s="69">
        <f>OCT!$G$48</f>
        <v>0</v>
      </c>
      <c r="V179" s="6" t="str">
        <f>NOV!$G$45</f>
        <v/>
      </c>
      <c r="W179" s="69" t="str">
        <f>NOV!$G$48</f>
        <v/>
      </c>
      <c r="X179" s="6" t="str">
        <f>DEC!$G$45</f>
        <v/>
      </c>
      <c r="Y179" s="69" t="str">
        <f>DEC!$G$48</f>
        <v/>
      </c>
      <c r="Z179" s="6"/>
      <c r="AA179" s="6"/>
      <c r="AB179" s="6"/>
      <c r="AC179" s="6"/>
    </row>
    <row r="180" spans="1:29" ht="15" customHeight="1" thickBot="1" x14ac:dyDescent="0.25">
      <c r="A180" s="59">
        <v>43403</v>
      </c>
      <c r="B180" s="60" t="str">
        <f>IFERROR(VLOOKUP(C180,Rates!$B$2:$O$451,14,FALSE),"")</f>
        <v/>
      </c>
      <c r="C180" s="93" t="str">
        <f>OCT!$E$45</f>
        <v/>
      </c>
      <c r="D180" s="94" t="str">
        <f>OCT!$E$45</f>
        <v/>
      </c>
      <c r="E180" s="61" t="str">
        <f>OCT!$E$48</f>
        <v/>
      </c>
      <c r="G180" s="59">
        <v>43434</v>
      </c>
      <c r="H180" s="60" t="str">
        <f>IFERROR(VLOOKUP(I180,Rates!$B$2:$O$451,14,FALSE),"")</f>
        <v/>
      </c>
      <c r="I180" s="93" t="str">
        <f>NOV!$H$45</f>
        <v/>
      </c>
      <c r="J180" s="94" t="str">
        <f>NOV!$H$45</f>
        <v/>
      </c>
      <c r="K180" s="61" t="str">
        <f>NOV!$H$48</f>
        <v/>
      </c>
      <c r="M180" s="59">
        <v>43464</v>
      </c>
      <c r="N180" s="60" t="str">
        <f>IFERROR(VLOOKUP(O180,Rates!$B$2:$O$451,14,FALSE),"")</f>
        <v/>
      </c>
      <c r="O180" s="93" t="str">
        <f>DEC!$J$45</f>
        <v/>
      </c>
      <c r="P180" s="94" t="str">
        <f>DEC!$J$45</f>
        <v/>
      </c>
      <c r="Q180" s="61" t="str">
        <f>DEC!$J$48</f>
        <v/>
      </c>
      <c r="S180" s="6"/>
      <c r="T180" s="6">
        <f>OCT!$H$45</f>
        <v>0</v>
      </c>
      <c r="U180" s="69">
        <f>OCT!$H$48</f>
        <v>0</v>
      </c>
      <c r="V180" s="6" t="str">
        <f>NOV!$H$45</f>
        <v/>
      </c>
      <c r="W180" s="69" t="str">
        <f>NOV!$H$48</f>
        <v/>
      </c>
      <c r="X180" s="6" t="str">
        <f>DEC!$H$45</f>
        <v/>
      </c>
      <c r="Y180" s="69" t="str">
        <f>DEC!$H$48</f>
        <v/>
      </c>
      <c r="Z180" s="6"/>
      <c r="AA180" s="6"/>
      <c r="AB180" s="6"/>
      <c r="AC180" s="6"/>
    </row>
    <row r="181" spans="1:29" ht="15" customHeight="1" thickBot="1" x14ac:dyDescent="0.25">
      <c r="A181" s="59">
        <v>43404</v>
      </c>
      <c r="B181" s="60" t="str">
        <f>IFERROR(VLOOKUP(C181,Rates!$B$2:$O$451,14,FALSE),"")</f>
        <v/>
      </c>
      <c r="C181" s="93" t="str">
        <f>OCT!$F$45</f>
        <v/>
      </c>
      <c r="D181" s="94" t="str">
        <f>OCT!$F$45</f>
        <v/>
      </c>
      <c r="E181" s="61" t="str">
        <f>OCT!$F$48</f>
        <v/>
      </c>
      <c r="G181" s="95" t="s">
        <v>837</v>
      </c>
      <c r="H181" s="96"/>
      <c r="I181" s="96"/>
      <c r="J181" s="97">
        <f>NOV!J2</f>
        <v>0</v>
      </c>
      <c r="K181" s="98"/>
      <c r="M181" s="59">
        <v>43465</v>
      </c>
      <c r="N181" s="60" t="str">
        <f>IFERROR(VLOOKUP(O181,Rates!$B$2:$O$451,14,FALSE),"")</f>
        <v/>
      </c>
      <c r="O181" s="93" t="str">
        <f>DEC!$D$52</f>
        <v/>
      </c>
      <c r="P181" s="94" t="str">
        <f>DEC!$D$52</f>
        <v/>
      </c>
      <c r="Q181" s="61" t="str">
        <f>DEC!$D$55</f>
        <v/>
      </c>
      <c r="S181" s="6"/>
      <c r="T181" s="6">
        <f>OCT!$I$45</f>
        <v>0</v>
      </c>
      <c r="U181" s="69">
        <f>OCT!$I$48</f>
        <v>0</v>
      </c>
      <c r="V181" s="6" t="str">
        <f>NOV!$I$45</f>
        <v/>
      </c>
      <c r="W181" s="69">
        <f>NOV!$I$48</f>
        <v>0</v>
      </c>
      <c r="X181" s="6" t="str">
        <f>DEC!$I$45</f>
        <v/>
      </c>
      <c r="Y181" s="69" t="str">
        <f>DEC!$I$48</f>
        <v/>
      </c>
      <c r="Z181" s="6"/>
      <c r="AA181" s="6"/>
      <c r="AB181" s="6"/>
      <c r="AC181" s="6"/>
    </row>
    <row r="182" spans="1:29" ht="15" customHeight="1" thickBot="1" x14ac:dyDescent="0.25">
      <c r="A182" s="95" t="s">
        <v>838</v>
      </c>
      <c r="B182" s="96"/>
      <c r="C182" s="96"/>
      <c r="D182" s="97">
        <f>OCT!J2</f>
        <v>0</v>
      </c>
      <c r="E182" s="98"/>
      <c r="M182" s="95" t="s">
        <v>839</v>
      </c>
      <c r="N182" s="96"/>
      <c r="O182" s="96"/>
      <c r="P182" s="97">
        <f>DEC!J2</f>
        <v>0</v>
      </c>
      <c r="Q182" s="98"/>
      <c r="S182" s="6"/>
      <c r="T182" s="6">
        <f>OCT!$J$45</f>
        <v>0</v>
      </c>
      <c r="U182" s="69">
        <f>OCT!$J$48</f>
        <v>0</v>
      </c>
      <c r="V182" s="6">
        <f>NOV!$J$45</f>
        <v>0</v>
      </c>
      <c r="W182" s="69">
        <f>NOV!$J$48</f>
        <v>0</v>
      </c>
      <c r="X182" s="6" t="str">
        <f>DEC!$J$45</f>
        <v/>
      </c>
      <c r="Y182" s="69" t="str">
        <f>DEC!$J$48</f>
        <v/>
      </c>
      <c r="Z182" s="6"/>
      <c r="AA182" s="6"/>
      <c r="AB182" s="6"/>
      <c r="AC182" s="6"/>
    </row>
    <row r="183" spans="1:29" x14ac:dyDescent="0.2">
      <c r="S183" s="6"/>
      <c r="T183" s="6">
        <f>OCT!$D$52</f>
        <v>0</v>
      </c>
      <c r="U183" s="69">
        <f>OCT!$D$55</f>
        <v>0</v>
      </c>
      <c r="V183" s="6">
        <f>NOV!$D$52</f>
        <v>0</v>
      </c>
      <c r="W183" s="69">
        <f>NOV!$D$55</f>
        <v>0</v>
      </c>
      <c r="X183" s="6" t="str">
        <f>DEC!$D$52</f>
        <v/>
      </c>
      <c r="Y183" s="69" t="str">
        <f>DEC!$D$55</f>
        <v/>
      </c>
      <c r="Z183" s="6"/>
      <c r="AA183" s="6"/>
      <c r="AB183" s="6"/>
      <c r="AC183" s="6"/>
    </row>
    <row r="184" spans="1:29" x14ac:dyDescent="0.2">
      <c r="S184" s="6"/>
      <c r="T184" s="6">
        <f>OCT!$E$52</f>
        <v>0</v>
      </c>
      <c r="U184" s="69">
        <f>OCT!$E$55</f>
        <v>0</v>
      </c>
      <c r="V184" s="6">
        <f>NOV!$E$52</f>
        <v>0</v>
      </c>
      <c r="W184" s="69">
        <f>NOV!$E$55</f>
        <v>0</v>
      </c>
      <c r="X184" s="6">
        <f>DEC!$E$52</f>
        <v>0</v>
      </c>
      <c r="Y184" s="69">
        <f>DEC!$E$55</f>
        <v>0</v>
      </c>
      <c r="Z184" s="6"/>
      <c r="AA184" s="6"/>
      <c r="AB184" s="6"/>
      <c r="AC184" s="6"/>
    </row>
    <row r="185" spans="1:29" x14ac:dyDescent="0.2">
      <c r="O185" s="1"/>
      <c r="P185" s="1"/>
      <c r="S185" s="6"/>
      <c r="T185" s="6">
        <f>OCT!$F$52</f>
        <v>0</v>
      </c>
      <c r="U185" s="69">
        <f>OCT!$F$55</f>
        <v>0</v>
      </c>
      <c r="V185" s="6">
        <f>NOV!$F$52</f>
        <v>0</v>
      </c>
      <c r="W185" s="69">
        <f>NOV!$F$55</f>
        <v>0</v>
      </c>
      <c r="X185" s="6">
        <f>DEC!$F$52</f>
        <v>0</v>
      </c>
      <c r="Y185" s="69">
        <f>DEC!$F$55</f>
        <v>0</v>
      </c>
      <c r="Z185" s="6"/>
      <c r="AA185" s="6"/>
      <c r="AB185" s="6"/>
      <c r="AC185" s="6"/>
    </row>
    <row r="186" spans="1:29" x14ac:dyDescent="0.2">
      <c r="O186" s="81" t="s">
        <v>840</v>
      </c>
      <c r="P186" s="81"/>
      <c r="Q186" s="81"/>
      <c r="S186" s="6"/>
      <c r="T186" s="6"/>
      <c r="U186" s="69"/>
      <c r="V186" s="6"/>
      <c r="W186" s="6"/>
      <c r="X186" s="6"/>
      <c r="Y186" s="6"/>
      <c r="Z186" s="6"/>
      <c r="AA186" s="6"/>
      <c r="AB186" s="6"/>
      <c r="AC186" s="6"/>
    </row>
    <row r="187" spans="1:29" x14ac:dyDescent="0.2">
      <c r="O187" s="1"/>
      <c r="P187" s="1"/>
      <c r="S187" s="6"/>
      <c r="T187" s="6"/>
      <c r="U187" s="69"/>
      <c r="V187" s="6"/>
      <c r="W187" s="6"/>
      <c r="X187" s="6"/>
      <c r="Y187" s="6"/>
      <c r="Z187" s="6"/>
      <c r="AA187" s="6"/>
      <c r="AB187" s="6"/>
      <c r="AC187" s="6"/>
    </row>
    <row r="188" spans="1:29" x14ac:dyDescent="0.2">
      <c r="S188" s="6"/>
      <c r="T188" s="6"/>
      <c r="U188" s="69"/>
      <c r="V188" s="6"/>
      <c r="W188" s="6"/>
      <c r="X188" s="6"/>
      <c r="Y188" s="6"/>
      <c r="Z188" s="6"/>
      <c r="AA188" s="6"/>
      <c r="AB188" s="6"/>
      <c r="AC188" s="6"/>
    </row>
    <row r="189" spans="1:29" x14ac:dyDescent="0.2">
      <c r="S189" s="6"/>
      <c r="T189" s="6"/>
      <c r="U189" s="69"/>
      <c r="V189" s="6"/>
      <c r="W189" s="6"/>
      <c r="X189" s="6"/>
      <c r="Y189" s="6"/>
      <c r="Z189" s="6"/>
      <c r="AA189" s="6"/>
      <c r="AB189" s="6"/>
      <c r="AC189" s="6"/>
    </row>
    <row r="190" spans="1:29" x14ac:dyDescent="0.2">
      <c r="S190" s="6"/>
      <c r="T190" s="6"/>
      <c r="U190" s="69"/>
      <c r="V190" s="6"/>
      <c r="W190" s="6"/>
      <c r="X190" s="6"/>
      <c r="Y190" s="6"/>
      <c r="Z190" s="6"/>
      <c r="AA190" s="6"/>
      <c r="AB190" s="6"/>
      <c r="AC190" s="6"/>
    </row>
    <row r="191" spans="1:29" x14ac:dyDescent="0.2">
      <c r="S191" s="6"/>
      <c r="T191" s="6"/>
      <c r="U191" s="69"/>
      <c r="V191" s="6"/>
      <c r="W191" s="6"/>
      <c r="X191" s="6"/>
      <c r="Y191" s="6"/>
      <c r="Z191" s="6"/>
      <c r="AA191" s="6"/>
      <c r="AB191" s="6"/>
      <c r="AC191" s="6"/>
    </row>
    <row r="192" spans="1:29" x14ac:dyDescent="0.2">
      <c r="S192" s="6"/>
      <c r="T192" s="6"/>
      <c r="U192" s="69"/>
      <c r="V192" s="6"/>
      <c r="W192" s="6"/>
      <c r="X192" s="6"/>
      <c r="Y192" s="6"/>
      <c r="Z192" s="6"/>
      <c r="AA192" s="6"/>
      <c r="AB192" s="6"/>
      <c r="AC192" s="6"/>
    </row>
    <row r="193" spans="19:29" x14ac:dyDescent="0.2">
      <c r="S193" s="6"/>
      <c r="T193" s="6"/>
      <c r="U193" s="69"/>
      <c r="V193" s="6"/>
      <c r="W193" s="6"/>
      <c r="X193" s="6"/>
      <c r="Y193" s="6"/>
      <c r="Z193" s="6"/>
      <c r="AA193" s="6"/>
      <c r="AB193" s="6"/>
      <c r="AC193" s="6"/>
    </row>
    <row r="194" spans="19:29" x14ac:dyDescent="0.2">
      <c r="S194" s="6"/>
      <c r="T194" s="6"/>
      <c r="U194" s="69"/>
      <c r="V194" s="6"/>
      <c r="W194" s="6"/>
      <c r="X194" s="6"/>
      <c r="Y194" s="6"/>
      <c r="Z194" s="6"/>
      <c r="AA194" s="6"/>
      <c r="AB194" s="6"/>
      <c r="AC194" s="6"/>
    </row>
    <row r="195" spans="19:29" x14ac:dyDescent="0.2">
      <c r="S195" s="6"/>
      <c r="T195" s="6"/>
      <c r="U195" s="69"/>
      <c r="V195" s="6"/>
      <c r="W195" s="6"/>
      <c r="X195" s="6"/>
      <c r="Y195" s="6"/>
      <c r="Z195" s="6"/>
      <c r="AA195" s="6"/>
      <c r="AB195" s="6"/>
      <c r="AC195" s="6"/>
    </row>
    <row r="196" spans="19:29" x14ac:dyDescent="0.2">
      <c r="S196" s="6"/>
      <c r="T196" s="6"/>
      <c r="U196" s="69"/>
      <c r="V196" s="6"/>
      <c r="W196" s="6"/>
      <c r="X196" s="6"/>
      <c r="Y196" s="6"/>
      <c r="Z196" s="6"/>
      <c r="AA196" s="6"/>
      <c r="AB196" s="6"/>
      <c r="AC196" s="6"/>
    </row>
    <row r="197" spans="19:29" x14ac:dyDescent="0.2">
      <c r="S197" s="6"/>
      <c r="T197" s="6"/>
      <c r="U197" s="69"/>
      <c r="V197" s="6"/>
      <c r="W197" s="6"/>
      <c r="X197" s="6"/>
      <c r="Y197" s="6"/>
      <c r="Z197" s="6"/>
      <c r="AA197" s="6"/>
      <c r="AB197" s="6"/>
      <c r="AC197" s="6"/>
    </row>
    <row r="198" spans="19:29" x14ac:dyDescent="0.2">
      <c r="S198" s="6"/>
      <c r="T198" s="6"/>
      <c r="U198" s="69"/>
      <c r="V198" s="6"/>
      <c r="W198" s="6"/>
      <c r="X198" s="6"/>
      <c r="Y198" s="6"/>
      <c r="Z198" s="6"/>
      <c r="AA198" s="6"/>
      <c r="AB198" s="6"/>
      <c r="AC198" s="6"/>
    </row>
    <row r="199" spans="19:29" x14ac:dyDescent="0.2">
      <c r="S199" s="6"/>
      <c r="T199" s="6"/>
      <c r="U199" s="69"/>
      <c r="V199" s="6"/>
      <c r="W199" s="6"/>
      <c r="X199" s="6"/>
      <c r="Y199" s="6"/>
      <c r="Z199" s="6"/>
      <c r="AA199" s="6"/>
      <c r="AB199" s="6"/>
      <c r="AC199" s="6"/>
    </row>
    <row r="200" spans="19:29" x14ac:dyDescent="0.2">
      <c r="S200" s="6"/>
      <c r="T200" s="6"/>
      <c r="U200" s="69"/>
      <c r="V200" s="6"/>
      <c r="W200" s="6"/>
      <c r="X200" s="6"/>
      <c r="Y200" s="6"/>
      <c r="Z200" s="6"/>
      <c r="AA200" s="6"/>
      <c r="AB200" s="6"/>
      <c r="AC200" s="6"/>
    </row>
    <row r="201" spans="19:29" x14ac:dyDescent="0.2">
      <c r="S201" s="6"/>
      <c r="T201" s="6"/>
      <c r="U201" s="69"/>
      <c r="V201" s="6"/>
      <c r="W201" s="6"/>
      <c r="X201" s="6"/>
      <c r="Y201" s="6"/>
      <c r="Z201" s="6"/>
      <c r="AA201" s="6"/>
      <c r="AB201" s="6"/>
      <c r="AC201" s="6"/>
    </row>
    <row r="202" spans="19:29" x14ac:dyDescent="0.2">
      <c r="S202" s="6"/>
      <c r="T202" s="6"/>
      <c r="U202" s="69"/>
      <c r="V202" s="6"/>
      <c r="W202" s="6"/>
      <c r="X202" s="6"/>
      <c r="Y202" s="6"/>
      <c r="Z202" s="6"/>
      <c r="AA202" s="6"/>
      <c r="AB202" s="6"/>
      <c r="AC202" s="6"/>
    </row>
    <row r="203" spans="19:29" x14ac:dyDescent="0.2">
      <c r="S203" s="6"/>
      <c r="T203" s="6"/>
      <c r="U203" s="69"/>
      <c r="V203" s="6"/>
      <c r="W203" s="6"/>
      <c r="X203" s="6"/>
      <c r="Y203" s="6"/>
      <c r="Z203" s="6"/>
      <c r="AA203" s="6"/>
      <c r="AB203" s="6"/>
      <c r="AC203" s="6"/>
    </row>
    <row r="204" spans="19:29" x14ac:dyDescent="0.2">
      <c r="S204" s="6"/>
      <c r="T204" s="6"/>
      <c r="U204" s="69"/>
      <c r="V204" s="6"/>
      <c r="W204" s="6"/>
      <c r="X204" s="6"/>
      <c r="Y204" s="6"/>
      <c r="Z204" s="6"/>
      <c r="AA204" s="6"/>
      <c r="AB204" s="6"/>
      <c r="AC204" s="6"/>
    </row>
    <row r="205" spans="19:29" x14ac:dyDescent="0.2">
      <c r="S205" s="6"/>
      <c r="T205" s="6"/>
      <c r="U205" s="69"/>
      <c r="V205" s="6"/>
      <c r="W205" s="6"/>
      <c r="X205" s="6"/>
      <c r="Y205" s="6"/>
      <c r="Z205" s="6"/>
      <c r="AA205" s="6"/>
      <c r="AB205" s="6"/>
      <c r="AC205" s="6"/>
    </row>
    <row r="206" spans="19:29" x14ac:dyDescent="0.2">
      <c r="S206" s="6"/>
      <c r="T206" s="6"/>
      <c r="U206" s="69"/>
      <c r="V206" s="6"/>
      <c r="W206" s="6"/>
      <c r="X206" s="6"/>
      <c r="Y206" s="6"/>
      <c r="Z206" s="6"/>
      <c r="AA206" s="6"/>
      <c r="AB206" s="6"/>
      <c r="AC206" s="6"/>
    </row>
    <row r="207" spans="19:29" x14ac:dyDescent="0.2">
      <c r="S207" s="6"/>
      <c r="T207" s="6"/>
      <c r="U207" s="69"/>
      <c r="V207" s="6"/>
      <c r="W207" s="6"/>
      <c r="X207" s="6"/>
      <c r="Y207" s="6"/>
      <c r="Z207" s="6"/>
      <c r="AA207" s="6"/>
      <c r="AB207" s="6"/>
      <c r="AC207" s="6"/>
    </row>
    <row r="208" spans="19:29" x14ac:dyDescent="0.2">
      <c r="S208" s="6"/>
      <c r="T208" s="6"/>
      <c r="U208" s="69"/>
      <c r="V208" s="6"/>
      <c r="W208" s="6"/>
      <c r="X208" s="6"/>
      <c r="Y208" s="6"/>
      <c r="Z208" s="6"/>
      <c r="AA208" s="6"/>
      <c r="AB208" s="6"/>
      <c r="AC208" s="6"/>
    </row>
    <row r="209" spans="19:29" x14ac:dyDescent="0.2">
      <c r="S209" s="6"/>
      <c r="T209" s="6"/>
      <c r="U209" s="69"/>
      <c r="V209" s="6"/>
      <c r="W209" s="6"/>
      <c r="X209" s="6"/>
      <c r="Y209" s="6"/>
      <c r="Z209" s="6"/>
      <c r="AA209" s="6"/>
      <c r="AB209" s="6"/>
      <c r="AC209" s="6"/>
    </row>
    <row r="210" spans="19:29" x14ac:dyDescent="0.2">
      <c r="S210" s="6"/>
      <c r="T210" s="6"/>
      <c r="U210" s="69"/>
      <c r="V210" s="6"/>
      <c r="W210" s="6"/>
      <c r="X210" s="6"/>
      <c r="Y210" s="6"/>
      <c r="Z210" s="6"/>
      <c r="AA210" s="6"/>
      <c r="AB210" s="6"/>
      <c r="AC210" s="6"/>
    </row>
    <row r="211" spans="19:29" x14ac:dyDescent="0.2">
      <c r="S211" s="6"/>
      <c r="T211" s="6"/>
      <c r="U211" s="69"/>
      <c r="V211" s="6"/>
      <c r="W211" s="6"/>
      <c r="X211" s="6"/>
      <c r="Y211" s="6"/>
      <c r="Z211" s="6"/>
      <c r="AA211" s="6"/>
      <c r="AB211" s="6"/>
      <c r="AC211" s="6"/>
    </row>
    <row r="212" spans="19:29" x14ac:dyDescent="0.2">
      <c r="S212" s="6"/>
      <c r="T212" s="6"/>
      <c r="U212" s="69"/>
      <c r="V212" s="6"/>
      <c r="W212" s="6"/>
      <c r="X212" s="6"/>
      <c r="Y212" s="6"/>
      <c r="Z212" s="6"/>
      <c r="AA212" s="6"/>
      <c r="AB212" s="6"/>
      <c r="AC212" s="6"/>
    </row>
    <row r="213" spans="19:29" x14ac:dyDescent="0.2">
      <c r="S213" s="6"/>
      <c r="T213" s="6"/>
      <c r="U213" s="69"/>
      <c r="V213" s="6"/>
      <c r="W213" s="6"/>
      <c r="X213" s="6"/>
      <c r="Y213" s="6"/>
      <c r="Z213" s="6"/>
      <c r="AA213" s="6"/>
      <c r="AB213" s="6"/>
      <c r="AC213" s="6"/>
    </row>
    <row r="214" spans="19:29" x14ac:dyDescent="0.2">
      <c r="S214" s="6"/>
      <c r="T214" s="6"/>
      <c r="U214" s="69"/>
      <c r="V214" s="6"/>
      <c r="W214" s="6"/>
      <c r="X214" s="6"/>
      <c r="Y214" s="6"/>
      <c r="Z214" s="6"/>
      <c r="AA214" s="6"/>
      <c r="AB214" s="6"/>
      <c r="AC214" s="6"/>
    </row>
    <row r="215" spans="19:29" x14ac:dyDescent="0.2">
      <c r="S215" s="6"/>
      <c r="T215" s="6"/>
      <c r="U215" s="69"/>
      <c r="V215" s="6"/>
      <c r="W215" s="6"/>
      <c r="X215" s="6"/>
      <c r="Y215" s="6"/>
      <c r="Z215" s="6"/>
      <c r="AA215" s="6"/>
      <c r="AB215" s="6"/>
      <c r="AC215" s="6"/>
    </row>
    <row r="216" spans="19:29" x14ac:dyDescent="0.2">
      <c r="S216" s="6"/>
      <c r="T216" s="6"/>
      <c r="U216" s="69"/>
      <c r="V216" s="6"/>
      <c r="W216" s="6"/>
      <c r="X216" s="6"/>
      <c r="Y216" s="6"/>
      <c r="Z216" s="6"/>
      <c r="AA216" s="6"/>
      <c r="AB216" s="6"/>
      <c r="AC216" s="6"/>
    </row>
    <row r="217" spans="19:29" x14ac:dyDescent="0.2">
      <c r="S217" s="6"/>
      <c r="T217" s="6"/>
      <c r="U217" s="69"/>
      <c r="V217" s="6"/>
      <c r="W217" s="6"/>
      <c r="X217" s="6"/>
      <c r="Y217" s="6"/>
      <c r="Z217" s="6"/>
      <c r="AA217" s="6"/>
      <c r="AB217" s="6"/>
      <c r="AC217" s="6"/>
    </row>
    <row r="218" spans="19:29" x14ac:dyDescent="0.2">
      <c r="S218" s="6"/>
      <c r="T218" s="6"/>
      <c r="U218" s="69"/>
      <c r="V218" s="6"/>
      <c r="W218" s="6"/>
      <c r="X218" s="6"/>
      <c r="Y218" s="6"/>
      <c r="Z218" s="6"/>
      <c r="AA218" s="6"/>
      <c r="AB218" s="6"/>
      <c r="AC218" s="6"/>
    </row>
    <row r="219" spans="19:29" x14ac:dyDescent="0.2">
      <c r="S219" s="6"/>
      <c r="T219" s="6"/>
      <c r="U219" s="69"/>
      <c r="V219" s="6"/>
      <c r="W219" s="6"/>
      <c r="X219" s="6"/>
      <c r="Y219" s="6"/>
      <c r="Z219" s="6"/>
      <c r="AA219" s="6"/>
      <c r="AB219" s="6"/>
      <c r="AC219" s="6"/>
    </row>
    <row r="220" spans="19:29" x14ac:dyDescent="0.2">
      <c r="S220" s="6"/>
      <c r="T220" s="6"/>
      <c r="U220" s="69"/>
      <c r="V220" s="6"/>
      <c r="W220" s="6"/>
      <c r="X220" s="6"/>
      <c r="Y220" s="6"/>
      <c r="Z220" s="6"/>
      <c r="AA220" s="6"/>
      <c r="AB220" s="6"/>
      <c r="AC220" s="6"/>
    </row>
    <row r="221" spans="19:29" x14ac:dyDescent="0.2">
      <c r="S221" s="6"/>
      <c r="T221" s="6"/>
      <c r="U221" s="69"/>
      <c r="V221" s="6"/>
      <c r="W221" s="6"/>
      <c r="X221" s="6"/>
      <c r="Y221" s="6"/>
      <c r="Z221" s="6"/>
      <c r="AA221" s="6"/>
      <c r="AB221" s="6"/>
      <c r="AC221" s="6"/>
    </row>
    <row r="222" spans="19:29" x14ac:dyDescent="0.2">
      <c r="S222" s="6"/>
      <c r="T222" s="6"/>
      <c r="U222" s="69"/>
      <c r="V222" s="6"/>
      <c r="W222" s="6"/>
      <c r="X222" s="6"/>
      <c r="Y222" s="6"/>
      <c r="Z222" s="6"/>
      <c r="AA222" s="6"/>
      <c r="AB222" s="6"/>
      <c r="AC222" s="6"/>
    </row>
    <row r="223" spans="19:29" x14ac:dyDescent="0.2">
      <c r="S223" s="6"/>
      <c r="T223" s="6"/>
      <c r="U223" s="69"/>
      <c r="V223" s="6"/>
      <c r="W223" s="6"/>
      <c r="X223" s="6"/>
      <c r="Y223" s="6"/>
      <c r="Z223" s="6"/>
      <c r="AA223" s="6"/>
      <c r="AB223" s="6"/>
      <c r="AC223" s="6"/>
    </row>
    <row r="224" spans="19:29" x14ac:dyDescent="0.2">
      <c r="S224" s="6"/>
      <c r="T224" s="6"/>
      <c r="U224" s="69"/>
      <c r="V224" s="6"/>
      <c r="W224" s="6"/>
      <c r="X224" s="6"/>
      <c r="Y224" s="6"/>
      <c r="Z224" s="6"/>
      <c r="AA224" s="6"/>
      <c r="AB224" s="6"/>
      <c r="AC224" s="6"/>
    </row>
    <row r="225" spans="19:29" x14ac:dyDescent="0.2">
      <c r="S225" s="6"/>
      <c r="T225" s="6"/>
      <c r="U225" s="69"/>
      <c r="V225" s="6"/>
      <c r="W225" s="6"/>
      <c r="X225" s="6"/>
      <c r="Y225" s="6"/>
      <c r="Z225" s="6"/>
      <c r="AA225" s="6"/>
      <c r="AB225" s="6"/>
      <c r="AC225" s="6"/>
    </row>
    <row r="226" spans="19:29" x14ac:dyDescent="0.2">
      <c r="S226" s="6"/>
      <c r="T226" s="6"/>
      <c r="U226" s="69"/>
      <c r="V226" s="6"/>
      <c r="W226" s="6"/>
      <c r="X226" s="6"/>
      <c r="Y226" s="6"/>
      <c r="Z226" s="6"/>
      <c r="AA226" s="6"/>
      <c r="AB226" s="6"/>
      <c r="AC226" s="6"/>
    </row>
    <row r="227" spans="19:29" x14ac:dyDescent="0.2">
      <c r="S227" s="6"/>
      <c r="T227" s="6"/>
      <c r="U227" s="69"/>
      <c r="V227" s="6"/>
      <c r="W227" s="6"/>
      <c r="X227" s="6"/>
      <c r="Y227" s="6"/>
      <c r="Z227" s="6"/>
      <c r="AA227" s="6"/>
      <c r="AB227" s="6"/>
      <c r="AC227" s="6"/>
    </row>
    <row r="228" spans="19:29" x14ac:dyDescent="0.2">
      <c r="S228" s="6"/>
      <c r="T228" s="6"/>
      <c r="U228" s="69"/>
      <c r="V228" s="6"/>
      <c r="W228" s="6"/>
      <c r="X228" s="6"/>
      <c r="Y228" s="6"/>
      <c r="Z228" s="6"/>
      <c r="AA228" s="6"/>
      <c r="AB228" s="6"/>
      <c r="AC228" s="6"/>
    </row>
    <row r="229" spans="19:29" x14ac:dyDescent="0.2">
      <c r="S229" s="6"/>
      <c r="T229" s="6"/>
      <c r="U229" s="69"/>
      <c r="V229" s="6"/>
      <c r="W229" s="6"/>
      <c r="X229" s="6"/>
      <c r="Y229" s="6"/>
      <c r="Z229" s="6"/>
      <c r="AA229" s="6"/>
      <c r="AB229" s="6"/>
      <c r="AC229" s="6"/>
    </row>
    <row r="230" spans="19:29" x14ac:dyDescent="0.2">
      <c r="S230" s="6"/>
      <c r="T230" s="6"/>
      <c r="U230" s="69"/>
      <c r="V230" s="6"/>
      <c r="W230" s="6"/>
      <c r="X230" s="6"/>
      <c r="Y230" s="6"/>
      <c r="Z230" s="6"/>
      <c r="AA230" s="6"/>
      <c r="AB230" s="6"/>
      <c r="AC230" s="6"/>
    </row>
    <row r="231" spans="19:29" x14ac:dyDescent="0.2">
      <c r="S231" s="6"/>
      <c r="T231" s="6"/>
      <c r="U231" s="69"/>
      <c r="V231" s="6"/>
      <c r="W231" s="6"/>
      <c r="X231" s="6"/>
      <c r="Y231" s="6"/>
      <c r="Z231" s="6"/>
      <c r="AA231" s="6"/>
      <c r="AB231" s="6"/>
      <c r="AC231" s="6"/>
    </row>
    <row r="232" spans="19:29" x14ac:dyDescent="0.2">
      <c r="S232" s="6"/>
      <c r="T232" s="6"/>
      <c r="U232" s="69"/>
      <c r="V232" s="6"/>
      <c r="W232" s="6"/>
      <c r="X232" s="6"/>
      <c r="Y232" s="6"/>
      <c r="Z232" s="6"/>
      <c r="AA232" s="6"/>
      <c r="AB232" s="6"/>
      <c r="AC232" s="6"/>
    </row>
    <row r="233" spans="19:29" x14ac:dyDescent="0.2">
      <c r="S233" s="6"/>
      <c r="T233" s="6"/>
      <c r="U233" s="69"/>
      <c r="V233" s="6"/>
      <c r="W233" s="6"/>
      <c r="X233" s="6"/>
      <c r="Y233" s="6"/>
      <c r="Z233" s="6"/>
      <c r="AA233" s="6"/>
      <c r="AB233" s="6"/>
      <c r="AC233" s="6"/>
    </row>
    <row r="234" spans="19:29" x14ac:dyDescent="0.2">
      <c r="S234" s="6"/>
      <c r="T234" s="6"/>
      <c r="U234" s="69"/>
      <c r="V234" s="6"/>
      <c r="W234" s="6"/>
      <c r="X234" s="6"/>
      <c r="Y234" s="6"/>
      <c r="Z234" s="6"/>
      <c r="AA234" s="6"/>
      <c r="AB234" s="6"/>
      <c r="AC234" s="6"/>
    </row>
    <row r="235" spans="19:29" x14ac:dyDescent="0.2">
      <c r="S235" s="6"/>
      <c r="T235" s="6"/>
      <c r="U235" s="69"/>
      <c r="V235" s="6"/>
      <c r="W235" s="6"/>
      <c r="X235" s="6"/>
      <c r="Y235" s="6"/>
      <c r="Z235" s="6"/>
      <c r="AA235" s="6"/>
      <c r="AB235" s="6"/>
      <c r="AC235" s="6"/>
    </row>
    <row r="236" spans="19:29" x14ac:dyDescent="0.2">
      <c r="S236" s="6"/>
      <c r="T236" s="6"/>
      <c r="U236" s="69"/>
      <c r="V236" s="6"/>
      <c r="W236" s="6"/>
      <c r="X236" s="6"/>
      <c r="Y236" s="6"/>
      <c r="Z236" s="6"/>
      <c r="AA236" s="6"/>
      <c r="AB236" s="6"/>
      <c r="AC236" s="6"/>
    </row>
    <row r="237" spans="19:29" x14ac:dyDescent="0.2">
      <c r="S237" s="6"/>
      <c r="T237" s="6"/>
      <c r="U237" s="69"/>
      <c r="V237" s="6"/>
      <c r="W237" s="6"/>
      <c r="X237" s="6"/>
      <c r="Y237" s="6"/>
      <c r="Z237" s="6"/>
      <c r="AA237" s="6"/>
      <c r="AB237" s="6"/>
      <c r="AC237" s="6"/>
    </row>
    <row r="238" spans="19:29" x14ac:dyDescent="0.2">
      <c r="S238" s="6"/>
      <c r="T238" s="6"/>
      <c r="U238" s="69"/>
      <c r="V238" s="6"/>
      <c r="W238" s="6"/>
      <c r="X238" s="6"/>
      <c r="Y238" s="6"/>
      <c r="Z238" s="6"/>
      <c r="AA238" s="6"/>
      <c r="AB238" s="6"/>
      <c r="AC238" s="6"/>
    </row>
    <row r="239" spans="19:29" x14ac:dyDescent="0.2">
      <c r="S239" s="6"/>
      <c r="T239" s="6"/>
      <c r="U239" s="69"/>
      <c r="V239" s="6"/>
      <c r="W239" s="6"/>
      <c r="X239" s="6"/>
      <c r="Y239" s="6"/>
      <c r="Z239" s="6"/>
      <c r="AA239" s="6"/>
      <c r="AB239" s="6"/>
      <c r="AC239" s="6"/>
    </row>
    <row r="240" spans="19:29" x14ac:dyDescent="0.2">
      <c r="S240" s="6"/>
      <c r="T240" s="6"/>
      <c r="U240" s="69"/>
      <c r="V240" s="6"/>
      <c r="W240" s="6"/>
      <c r="X240" s="6"/>
      <c r="Y240" s="6"/>
      <c r="Z240" s="6"/>
      <c r="AA240" s="6"/>
      <c r="AB240" s="6"/>
      <c r="AC240" s="6"/>
    </row>
    <row r="241" spans="19:29" x14ac:dyDescent="0.2">
      <c r="S241" s="6"/>
      <c r="T241" s="6"/>
      <c r="U241" s="69"/>
      <c r="V241" s="6"/>
      <c r="W241" s="6"/>
      <c r="X241" s="6"/>
      <c r="Y241" s="6"/>
      <c r="Z241" s="6"/>
      <c r="AA241" s="6"/>
      <c r="AB241" s="6"/>
      <c r="AC241" s="6"/>
    </row>
    <row r="242" spans="19:29" x14ac:dyDescent="0.2">
      <c r="S242" s="6"/>
      <c r="T242" s="6"/>
      <c r="U242" s="69"/>
      <c r="V242" s="6"/>
      <c r="W242" s="6"/>
      <c r="X242" s="6"/>
      <c r="Y242" s="6"/>
      <c r="Z242" s="6"/>
      <c r="AA242" s="6"/>
      <c r="AB242" s="6"/>
      <c r="AC242" s="6"/>
    </row>
    <row r="243" spans="19:29" x14ac:dyDescent="0.2">
      <c r="S243" s="6"/>
      <c r="T243" s="6"/>
      <c r="U243" s="69"/>
      <c r="V243" s="6"/>
      <c r="W243" s="6"/>
      <c r="X243" s="6"/>
      <c r="Y243" s="6"/>
      <c r="Z243" s="6"/>
      <c r="AA243" s="6"/>
      <c r="AB243" s="6"/>
      <c r="AC243" s="6"/>
    </row>
    <row r="244" spans="19:29" x14ac:dyDescent="0.2">
      <c r="S244" s="6"/>
      <c r="T244" s="6"/>
      <c r="U244" s="69"/>
      <c r="V244" s="6"/>
      <c r="W244" s="6"/>
      <c r="X244" s="6"/>
      <c r="Y244" s="6"/>
      <c r="Z244" s="6"/>
      <c r="AA244" s="6"/>
      <c r="AB244" s="6"/>
      <c r="AC244" s="6"/>
    </row>
    <row r="245" spans="19:29" x14ac:dyDescent="0.2">
      <c r="S245" s="6"/>
      <c r="T245" s="6"/>
      <c r="U245" s="69"/>
      <c r="V245" s="6"/>
      <c r="W245" s="6"/>
      <c r="X245" s="6"/>
      <c r="Y245" s="6"/>
      <c r="Z245" s="6"/>
      <c r="AA245" s="6"/>
      <c r="AB245" s="6"/>
      <c r="AC245" s="6"/>
    </row>
    <row r="246" spans="19:29" x14ac:dyDescent="0.2">
      <c r="S246" s="6"/>
      <c r="T246" s="6"/>
      <c r="U246" s="69"/>
      <c r="V246" s="6"/>
      <c r="W246" s="6"/>
      <c r="X246" s="6"/>
      <c r="Y246" s="6"/>
      <c r="Z246" s="6"/>
      <c r="AA246" s="6"/>
      <c r="AB246" s="6"/>
      <c r="AC246" s="6"/>
    </row>
    <row r="247" spans="19:29" x14ac:dyDescent="0.2">
      <c r="S247" s="6"/>
      <c r="T247" s="6"/>
      <c r="U247" s="69"/>
      <c r="V247" s="6"/>
      <c r="W247" s="6"/>
      <c r="X247" s="6"/>
      <c r="Y247" s="6"/>
      <c r="Z247" s="6"/>
      <c r="AA247" s="6"/>
      <c r="AB247" s="6"/>
      <c r="AC247" s="6"/>
    </row>
    <row r="248" spans="19:29" x14ac:dyDescent="0.2">
      <c r="S248" s="6"/>
      <c r="T248" s="6"/>
      <c r="U248" s="69"/>
      <c r="V248" s="6"/>
      <c r="W248" s="6"/>
      <c r="X248" s="6"/>
      <c r="Y248" s="6"/>
      <c r="Z248" s="6"/>
      <c r="AA248" s="6"/>
      <c r="AB248" s="6"/>
      <c r="AC248" s="6"/>
    </row>
    <row r="249" spans="19:29" x14ac:dyDescent="0.2">
      <c r="S249" s="6"/>
      <c r="T249" s="6"/>
      <c r="U249" s="69"/>
      <c r="V249" s="6"/>
      <c r="W249" s="6"/>
      <c r="X249" s="6"/>
      <c r="Y249" s="6"/>
      <c r="Z249" s="6"/>
      <c r="AA249" s="6"/>
      <c r="AB249" s="6"/>
      <c r="AC249" s="6"/>
    </row>
    <row r="250" spans="19:29" x14ac:dyDescent="0.2">
      <c r="U250" s="67"/>
    </row>
    <row r="251" spans="19:29" x14ac:dyDescent="0.2">
      <c r="U251" s="67"/>
    </row>
    <row r="252" spans="19:29" x14ac:dyDescent="0.2">
      <c r="U252" s="67"/>
    </row>
    <row r="253" spans="19:29" x14ac:dyDescent="0.2">
      <c r="U253" s="67"/>
    </row>
  </sheetData>
  <sheetProtection algorithmName="SHA-512" hashValue="sM4HXDKC6Z/3RXHINaOiRhhIGctMW9shC6BREyiDn8jqkhQBjUckDqN1MQEySNbDdm6hxTQ3AAAy4EvbYTAUHA==" saltValue="l1O6icK1j+F2mQU76Au4ig==" spinCount="100000" sheet="1" objects="1" scenarios="1" selectLockedCells="1"/>
  <protectedRanges>
    <protectedRange sqref="H6:L7" name="Range1_1"/>
  </protectedRanges>
  <mergeCells count="431">
    <mergeCell ref="C14:D14"/>
    <mergeCell ref="I14:J14"/>
    <mergeCell ref="O14:P14"/>
    <mergeCell ref="C15:D15"/>
    <mergeCell ref="O15:P15"/>
    <mergeCell ref="C16:D16"/>
    <mergeCell ref="O16:P16"/>
    <mergeCell ref="N2:Q2"/>
    <mergeCell ref="N3:Q3"/>
    <mergeCell ref="H6:L7"/>
    <mergeCell ref="M6:Q7"/>
    <mergeCell ref="A9:Q11"/>
    <mergeCell ref="A13:E13"/>
    <mergeCell ref="G13:K13"/>
    <mergeCell ref="M13:Q13"/>
    <mergeCell ref="C20:D20"/>
    <mergeCell ref="O20:P20"/>
    <mergeCell ref="C21:D21"/>
    <mergeCell ref="O21:P21"/>
    <mergeCell ref="C22:D22"/>
    <mergeCell ref="O22:P22"/>
    <mergeCell ref="I21:J21"/>
    <mergeCell ref="I22:J22"/>
    <mergeCell ref="C17:D17"/>
    <mergeCell ref="O17:P17"/>
    <mergeCell ref="C18:D18"/>
    <mergeCell ref="O18:P18"/>
    <mergeCell ref="C19:D19"/>
    <mergeCell ref="O19:P19"/>
    <mergeCell ref="C27:D27"/>
    <mergeCell ref="O27:P27"/>
    <mergeCell ref="C28:D28"/>
    <mergeCell ref="C29:D29"/>
    <mergeCell ref="C30:D30"/>
    <mergeCell ref="C31:D31"/>
    <mergeCell ref="C23:D23"/>
    <mergeCell ref="O23:P23"/>
    <mergeCell ref="C24:D24"/>
    <mergeCell ref="C25:D25"/>
    <mergeCell ref="O25:P25"/>
    <mergeCell ref="C26:D26"/>
    <mergeCell ref="O26:P26"/>
    <mergeCell ref="I23:J23"/>
    <mergeCell ref="I24:J24"/>
    <mergeCell ref="I25:J25"/>
    <mergeCell ref="I26:J26"/>
    <mergeCell ref="I27:J27"/>
    <mergeCell ref="I28:J28"/>
    <mergeCell ref="I29:J29"/>
    <mergeCell ref="I30:J30"/>
    <mergeCell ref="I31:J31"/>
    <mergeCell ref="O24:P24"/>
    <mergeCell ref="O28:P28"/>
    <mergeCell ref="C38:D38"/>
    <mergeCell ref="I38:J38"/>
    <mergeCell ref="C39:D39"/>
    <mergeCell ref="I39:J39"/>
    <mergeCell ref="C40:D40"/>
    <mergeCell ref="I40:J40"/>
    <mergeCell ref="C32:D32"/>
    <mergeCell ref="C33:D33"/>
    <mergeCell ref="C34:D34"/>
    <mergeCell ref="C35:D35"/>
    <mergeCell ref="C36:D36"/>
    <mergeCell ref="C37:D37"/>
    <mergeCell ref="I35:J35"/>
    <mergeCell ref="I36:J36"/>
    <mergeCell ref="I37:J37"/>
    <mergeCell ref="C44:D44"/>
    <mergeCell ref="G44:I44"/>
    <mergeCell ref="J44:K44"/>
    <mergeCell ref="C45:D45"/>
    <mergeCell ref="A46:C46"/>
    <mergeCell ref="D46:E46"/>
    <mergeCell ref="C41:D41"/>
    <mergeCell ref="I41:J41"/>
    <mergeCell ref="C42:D42"/>
    <mergeCell ref="I42:J42"/>
    <mergeCell ref="C43:D43"/>
    <mergeCell ref="G43:I43"/>
    <mergeCell ref="J43:K43"/>
    <mergeCell ref="C56:D56"/>
    <mergeCell ref="I56:J56"/>
    <mergeCell ref="O56:P56"/>
    <mergeCell ref="C57:D57"/>
    <mergeCell ref="I57:J57"/>
    <mergeCell ref="O57:P57"/>
    <mergeCell ref="M46:O46"/>
    <mergeCell ref="P46:Q46"/>
    <mergeCell ref="O48:Q48"/>
    <mergeCell ref="N51:Q51"/>
    <mergeCell ref="N52:Q52"/>
    <mergeCell ref="A55:E55"/>
    <mergeCell ref="G55:K55"/>
    <mergeCell ref="M55:Q55"/>
    <mergeCell ref="C60:D60"/>
    <mergeCell ref="I60:J60"/>
    <mergeCell ref="O60:P60"/>
    <mergeCell ref="C61:D61"/>
    <mergeCell ref="I61:J61"/>
    <mergeCell ref="O61:P61"/>
    <mergeCell ref="C58:D58"/>
    <mergeCell ref="I58:J58"/>
    <mergeCell ref="O58:P58"/>
    <mergeCell ref="C59:D59"/>
    <mergeCell ref="I59:J59"/>
    <mergeCell ref="O59:P59"/>
    <mergeCell ref="C64:D64"/>
    <mergeCell ref="I64:J64"/>
    <mergeCell ref="O64:P64"/>
    <mergeCell ref="C65:D65"/>
    <mergeCell ref="I65:J65"/>
    <mergeCell ref="O65:P65"/>
    <mergeCell ref="C62:D62"/>
    <mergeCell ref="I62:J62"/>
    <mergeCell ref="O62:P62"/>
    <mergeCell ref="C63:D63"/>
    <mergeCell ref="I63:J63"/>
    <mergeCell ref="O63:P63"/>
    <mergeCell ref="C68:D68"/>
    <mergeCell ref="I68:J68"/>
    <mergeCell ref="O68:P68"/>
    <mergeCell ref="C69:D69"/>
    <mergeCell ref="I69:J69"/>
    <mergeCell ref="O69:P69"/>
    <mergeCell ref="C66:D66"/>
    <mergeCell ref="I66:J66"/>
    <mergeCell ref="O66:P66"/>
    <mergeCell ref="C67:D67"/>
    <mergeCell ref="I67:J67"/>
    <mergeCell ref="O67:P67"/>
    <mergeCell ref="C72:D72"/>
    <mergeCell ref="I72:J72"/>
    <mergeCell ref="O72:P72"/>
    <mergeCell ref="C73:D73"/>
    <mergeCell ref="I73:J73"/>
    <mergeCell ref="O73:P73"/>
    <mergeCell ref="C70:D70"/>
    <mergeCell ref="I70:J70"/>
    <mergeCell ref="O70:P70"/>
    <mergeCell ref="C71:D71"/>
    <mergeCell ref="I71:J71"/>
    <mergeCell ref="O71:P71"/>
    <mergeCell ref="C76:D76"/>
    <mergeCell ref="I76:J76"/>
    <mergeCell ref="O76:P76"/>
    <mergeCell ref="C77:D77"/>
    <mergeCell ref="I77:J77"/>
    <mergeCell ref="O77:P77"/>
    <mergeCell ref="C74:D74"/>
    <mergeCell ref="I74:J74"/>
    <mergeCell ref="O74:P74"/>
    <mergeCell ref="C75:D75"/>
    <mergeCell ref="I75:J75"/>
    <mergeCell ref="O75:P75"/>
    <mergeCell ref="C80:D80"/>
    <mergeCell ref="I80:J80"/>
    <mergeCell ref="O80:P80"/>
    <mergeCell ref="C81:D81"/>
    <mergeCell ref="I81:J81"/>
    <mergeCell ref="O81:P81"/>
    <mergeCell ref="C78:D78"/>
    <mergeCell ref="I78:J78"/>
    <mergeCell ref="O78:P78"/>
    <mergeCell ref="C79:D79"/>
    <mergeCell ref="I79:J79"/>
    <mergeCell ref="O79:P79"/>
    <mergeCell ref="C84:D84"/>
    <mergeCell ref="I84:J84"/>
    <mergeCell ref="O84:P84"/>
    <mergeCell ref="C85:D85"/>
    <mergeCell ref="I85:J85"/>
    <mergeCell ref="O85:P85"/>
    <mergeCell ref="C82:D82"/>
    <mergeCell ref="I82:J82"/>
    <mergeCell ref="O82:P82"/>
    <mergeCell ref="C83:D83"/>
    <mergeCell ref="I83:J83"/>
    <mergeCell ref="O83:P83"/>
    <mergeCell ref="G88:I88"/>
    <mergeCell ref="J88:K88"/>
    <mergeCell ref="O94:Q94"/>
    <mergeCell ref="N99:Q99"/>
    <mergeCell ref="A103:E103"/>
    <mergeCell ref="G103:K103"/>
    <mergeCell ref="M103:Q103"/>
    <mergeCell ref="C86:D86"/>
    <mergeCell ref="I86:J86"/>
    <mergeCell ref="O86:P86"/>
    <mergeCell ref="A87:C87"/>
    <mergeCell ref="D87:E87"/>
    <mergeCell ref="I87:J87"/>
    <mergeCell ref="M87:O87"/>
    <mergeCell ref="P87:Q87"/>
    <mergeCell ref="C106:D106"/>
    <mergeCell ref="I106:J106"/>
    <mergeCell ref="O106:P106"/>
    <mergeCell ref="C107:D107"/>
    <mergeCell ref="I107:J107"/>
    <mergeCell ref="O107:P107"/>
    <mergeCell ref="C104:D104"/>
    <mergeCell ref="I104:J104"/>
    <mergeCell ref="O104:P104"/>
    <mergeCell ref="C105:D105"/>
    <mergeCell ref="I105:J105"/>
    <mergeCell ref="O105:P105"/>
    <mergeCell ref="C110:D110"/>
    <mergeCell ref="I110:J110"/>
    <mergeCell ref="O110:P110"/>
    <mergeCell ref="C111:D111"/>
    <mergeCell ref="I111:J111"/>
    <mergeCell ref="O111:P111"/>
    <mergeCell ref="C108:D108"/>
    <mergeCell ref="I108:J108"/>
    <mergeCell ref="O108:P108"/>
    <mergeCell ref="C109:D109"/>
    <mergeCell ref="I109:J109"/>
    <mergeCell ref="O109:P109"/>
    <mergeCell ref="C114:D114"/>
    <mergeCell ref="I114:J114"/>
    <mergeCell ref="O114:P114"/>
    <mergeCell ref="C115:D115"/>
    <mergeCell ref="I115:J115"/>
    <mergeCell ref="O115:P115"/>
    <mergeCell ref="C112:D112"/>
    <mergeCell ref="I112:J112"/>
    <mergeCell ref="O112:P112"/>
    <mergeCell ref="C113:D113"/>
    <mergeCell ref="I113:J113"/>
    <mergeCell ref="O113:P113"/>
    <mergeCell ref="C118:D118"/>
    <mergeCell ref="I118:J118"/>
    <mergeCell ref="O118:P118"/>
    <mergeCell ref="C119:D119"/>
    <mergeCell ref="I119:J119"/>
    <mergeCell ref="O119:P119"/>
    <mergeCell ref="C116:D116"/>
    <mergeCell ref="I116:J116"/>
    <mergeCell ref="O116:P116"/>
    <mergeCell ref="C117:D117"/>
    <mergeCell ref="I117:J117"/>
    <mergeCell ref="O117:P117"/>
    <mergeCell ref="C122:D122"/>
    <mergeCell ref="I122:J122"/>
    <mergeCell ref="O122:P122"/>
    <mergeCell ref="C123:D123"/>
    <mergeCell ref="I123:J123"/>
    <mergeCell ref="O123:P123"/>
    <mergeCell ref="C120:D120"/>
    <mergeCell ref="I120:J120"/>
    <mergeCell ref="O120:P120"/>
    <mergeCell ref="C121:D121"/>
    <mergeCell ref="I121:J121"/>
    <mergeCell ref="O121:P121"/>
    <mergeCell ref="C126:D126"/>
    <mergeCell ref="I126:J126"/>
    <mergeCell ref="O126:P126"/>
    <mergeCell ref="C127:D127"/>
    <mergeCell ref="I127:J127"/>
    <mergeCell ref="O127:P127"/>
    <mergeCell ref="C124:D124"/>
    <mergeCell ref="I124:J124"/>
    <mergeCell ref="O124:P124"/>
    <mergeCell ref="C125:D125"/>
    <mergeCell ref="I125:J125"/>
    <mergeCell ref="O125:P125"/>
    <mergeCell ref="C130:D130"/>
    <mergeCell ref="I130:J130"/>
    <mergeCell ref="O130:P130"/>
    <mergeCell ref="C131:D131"/>
    <mergeCell ref="I131:J131"/>
    <mergeCell ref="O131:P131"/>
    <mergeCell ref="C128:D128"/>
    <mergeCell ref="I128:J128"/>
    <mergeCell ref="O128:P128"/>
    <mergeCell ref="C129:D129"/>
    <mergeCell ref="I129:J129"/>
    <mergeCell ref="O129:P129"/>
    <mergeCell ref="C134:D134"/>
    <mergeCell ref="I134:J134"/>
    <mergeCell ref="O134:P134"/>
    <mergeCell ref="C135:D135"/>
    <mergeCell ref="I135:J135"/>
    <mergeCell ref="M135:O135"/>
    <mergeCell ref="P135:Q135"/>
    <mergeCell ref="C132:D132"/>
    <mergeCell ref="I132:J132"/>
    <mergeCell ref="O132:P132"/>
    <mergeCell ref="C133:D133"/>
    <mergeCell ref="I133:J133"/>
    <mergeCell ref="O133:P133"/>
    <mergeCell ref="N145:Q145"/>
    <mergeCell ref="A149:E149"/>
    <mergeCell ref="G149:K149"/>
    <mergeCell ref="M149:Q149"/>
    <mergeCell ref="C150:D150"/>
    <mergeCell ref="I150:J150"/>
    <mergeCell ref="O150:P150"/>
    <mergeCell ref="A136:C136"/>
    <mergeCell ref="D136:E136"/>
    <mergeCell ref="G136:I136"/>
    <mergeCell ref="J136:K136"/>
    <mergeCell ref="O141:Q141"/>
    <mergeCell ref="N144:Q144"/>
    <mergeCell ref="C153:D153"/>
    <mergeCell ref="I153:J153"/>
    <mergeCell ref="O153:P153"/>
    <mergeCell ref="C154:D154"/>
    <mergeCell ref="I154:J154"/>
    <mergeCell ref="O154:P154"/>
    <mergeCell ref="C151:D151"/>
    <mergeCell ref="I151:J151"/>
    <mergeCell ref="O151:P151"/>
    <mergeCell ref="C152:D152"/>
    <mergeCell ref="I152:J152"/>
    <mergeCell ref="O152:P152"/>
    <mergeCell ref="C157:D157"/>
    <mergeCell ref="I157:J157"/>
    <mergeCell ref="O157:P157"/>
    <mergeCell ref="C158:D158"/>
    <mergeCell ref="I158:J158"/>
    <mergeCell ref="O158:P158"/>
    <mergeCell ref="C155:D155"/>
    <mergeCell ref="I155:J155"/>
    <mergeCell ref="O155:P155"/>
    <mergeCell ref="C156:D156"/>
    <mergeCell ref="I156:J156"/>
    <mergeCell ref="O156:P156"/>
    <mergeCell ref="C161:D161"/>
    <mergeCell ref="I161:J161"/>
    <mergeCell ref="O161:P161"/>
    <mergeCell ref="C162:D162"/>
    <mergeCell ref="I162:J162"/>
    <mergeCell ref="O162:P162"/>
    <mergeCell ref="C159:D159"/>
    <mergeCell ref="I159:J159"/>
    <mergeCell ref="O159:P159"/>
    <mergeCell ref="C160:D160"/>
    <mergeCell ref="I160:J160"/>
    <mergeCell ref="O160:P160"/>
    <mergeCell ref="C165:D165"/>
    <mergeCell ref="I165:J165"/>
    <mergeCell ref="O165:P165"/>
    <mergeCell ref="C166:D166"/>
    <mergeCell ref="I166:J166"/>
    <mergeCell ref="O166:P166"/>
    <mergeCell ref="C163:D163"/>
    <mergeCell ref="I163:J163"/>
    <mergeCell ref="O163:P163"/>
    <mergeCell ref="C164:D164"/>
    <mergeCell ref="I164:J164"/>
    <mergeCell ref="O164:P164"/>
    <mergeCell ref="C169:D169"/>
    <mergeCell ref="I169:J169"/>
    <mergeCell ref="O169:P169"/>
    <mergeCell ref="C170:D170"/>
    <mergeCell ref="I170:J170"/>
    <mergeCell ref="O170:P170"/>
    <mergeCell ref="C167:D167"/>
    <mergeCell ref="I167:J167"/>
    <mergeCell ref="O167:P167"/>
    <mergeCell ref="C168:D168"/>
    <mergeCell ref="I168:J168"/>
    <mergeCell ref="O168:P168"/>
    <mergeCell ref="C173:D173"/>
    <mergeCell ref="I173:J173"/>
    <mergeCell ref="O173:P173"/>
    <mergeCell ref="C174:D174"/>
    <mergeCell ref="I174:J174"/>
    <mergeCell ref="O174:P174"/>
    <mergeCell ref="C171:D171"/>
    <mergeCell ref="I171:J171"/>
    <mergeCell ref="O171:P171"/>
    <mergeCell ref="C172:D172"/>
    <mergeCell ref="I172:J172"/>
    <mergeCell ref="O172:P172"/>
    <mergeCell ref="I177:J177"/>
    <mergeCell ref="O177:P177"/>
    <mergeCell ref="C178:D178"/>
    <mergeCell ref="I178:J178"/>
    <mergeCell ref="O178:P178"/>
    <mergeCell ref="C175:D175"/>
    <mergeCell ref="I175:J175"/>
    <mergeCell ref="O175:P175"/>
    <mergeCell ref="C176:D176"/>
    <mergeCell ref="I176:J176"/>
    <mergeCell ref="O176:P176"/>
    <mergeCell ref="O186:Q186"/>
    <mergeCell ref="A6:E7"/>
    <mergeCell ref="F6:G7"/>
    <mergeCell ref="I15:J15"/>
    <mergeCell ref="I16:J16"/>
    <mergeCell ref="I17:J17"/>
    <mergeCell ref="I18:J18"/>
    <mergeCell ref="I19:J19"/>
    <mergeCell ref="I20:J20"/>
    <mergeCell ref="C181:D181"/>
    <mergeCell ref="G181:I181"/>
    <mergeCell ref="J181:K181"/>
    <mergeCell ref="O181:P181"/>
    <mergeCell ref="A182:C182"/>
    <mergeCell ref="D182:E182"/>
    <mergeCell ref="M182:O182"/>
    <mergeCell ref="P182:Q182"/>
    <mergeCell ref="C179:D179"/>
    <mergeCell ref="I179:J179"/>
    <mergeCell ref="O179:P179"/>
    <mergeCell ref="C180:D180"/>
    <mergeCell ref="I180:J180"/>
    <mergeCell ref="O180:P180"/>
    <mergeCell ref="C177:D177"/>
    <mergeCell ref="O29:P29"/>
    <mergeCell ref="O30:P30"/>
    <mergeCell ref="O31:P31"/>
    <mergeCell ref="O32:P32"/>
    <mergeCell ref="I32:J32"/>
    <mergeCell ref="I33:J33"/>
    <mergeCell ref="I34:J34"/>
    <mergeCell ref="O45:P45"/>
    <mergeCell ref="O39:P39"/>
    <mergeCell ref="O40:P40"/>
    <mergeCell ref="O41:P41"/>
    <mergeCell ref="O42:P42"/>
    <mergeCell ref="O43:P43"/>
    <mergeCell ref="O44:P44"/>
    <mergeCell ref="O33:P33"/>
    <mergeCell ref="O34:P34"/>
    <mergeCell ref="O35:P35"/>
    <mergeCell ref="O36:P36"/>
    <mergeCell ref="O37:P37"/>
    <mergeCell ref="O38:P38"/>
  </mergeCells>
  <phoneticPr fontId="25" type="noConversion"/>
  <pageMargins left="0.25" right="0.25" top="0.75" bottom="0.75" header="0.3" footer="0.3"/>
  <pageSetup orientation="portrait" horizontalDpi="0" verticalDpi="0"/>
  <drawing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14E62B0-2CE3-BF46-BC6F-B9764F0BC3C1}">
  <dimension ref="A1:O384"/>
  <sheetViews>
    <sheetView workbookViewId="0">
      <selection activeCell="J366" sqref="J366"/>
    </sheetView>
  </sheetViews>
  <sheetFormatPr baseColWidth="10" defaultRowHeight="16" x14ac:dyDescent="0.2"/>
  <sheetData>
    <row r="1" spans="1:15" x14ac:dyDescent="0.2">
      <c r="A1" s="17" t="s">
        <v>3</v>
      </c>
      <c r="B1" s="18" t="s">
        <v>4</v>
      </c>
      <c r="C1" s="18" t="s">
        <v>5</v>
      </c>
      <c r="D1" s="18" t="s">
        <v>6</v>
      </c>
      <c r="E1" s="18" t="s">
        <v>7</v>
      </c>
      <c r="F1" s="18" t="s">
        <v>8</v>
      </c>
      <c r="G1" s="18" t="s">
        <v>9</v>
      </c>
      <c r="H1" s="18" t="s">
        <v>10</v>
      </c>
      <c r="I1" s="18" t="s">
        <v>11</v>
      </c>
      <c r="J1" s="18" t="s">
        <v>12</v>
      </c>
      <c r="K1" s="18" t="s">
        <v>13</v>
      </c>
      <c r="L1" s="18" t="s">
        <v>14</v>
      </c>
      <c r="M1" s="18" t="s">
        <v>15</v>
      </c>
      <c r="N1" s="18" t="s">
        <v>16</v>
      </c>
      <c r="O1" s="19" t="s">
        <v>17</v>
      </c>
    </row>
    <row r="2" spans="1:15" x14ac:dyDescent="0.2">
      <c r="A2" s="20" t="s">
        <v>18</v>
      </c>
      <c r="B2" s="21" t="s">
        <v>19</v>
      </c>
      <c r="C2" s="21">
        <v>101</v>
      </c>
      <c r="D2" s="21">
        <v>101</v>
      </c>
      <c r="E2" s="21">
        <v>101</v>
      </c>
      <c r="F2" s="21">
        <v>101</v>
      </c>
      <c r="G2" s="21">
        <v>101</v>
      </c>
      <c r="H2" s="21">
        <v>101</v>
      </c>
      <c r="I2" s="21">
        <v>101</v>
      </c>
      <c r="J2" s="21">
        <v>101</v>
      </c>
      <c r="K2" s="21">
        <v>101</v>
      </c>
      <c r="L2" s="21">
        <v>101</v>
      </c>
      <c r="M2" s="21">
        <v>101</v>
      </c>
      <c r="N2" s="21">
        <v>101</v>
      </c>
      <c r="O2" s="22" t="s">
        <v>18</v>
      </c>
    </row>
    <row r="3" spans="1:15" x14ac:dyDescent="0.2">
      <c r="A3" s="20" t="s">
        <v>26</v>
      </c>
      <c r="B3" s="21" t="s">
        <v>27</v>
      </c>
      <c r="C3" s="23">
        <v>59</v>
      </c>
      <c r="D3" s="23">
        <v>59</v>
      </c>
      <c r="E3" s="23">
        <v>59</v>
      </c>
      <c r="F3" s="23">
        <v>59</v>
      </c>
      <c r="G3" s="23">
        <v>59</v>
      </c>
      <c r="H3" s="23">
        <v>59</v>
      </c>
      <c r="I3" s="23">
        <v>59</v>
      </c>
      <c r="J3" s="23">
        <v>59</v>
      </c>
      <c r="K3" s="23">
        <v>59</v>
      </c>
      <c r="L3" s="23">
        <v>59</v>
      </c>
      <c r="M3" s="23">
        <v>59</v>
      </c>
      <c r="N3" s="23">
        <v>59</v>
      </c>
      <c r="O3" s="22" t="s">
        <v>26</v>
      </c>
    </row>
    <row r="4" spans="1:15" x14ac:dyDescent="0.2">
      <c r="A4" s="20" t="s">
        <v>22</v>
      </c>
      <c r="B4" s="21" t="s">
        <v>23</v>
      </c>
      <c r="C4" s="23">
        <v>59</v>
      </c>
      <c r="D4" s="23">
        <v>59</v>
      </c>
      <c r="E4" s="23">
        <v>59</v>
      </c>
      <c r="F4" s="23">
        <v>59</v>
      </c>
      <c r="G4" s="23">
        <v>59</v>
      </c>
      <c r="H4" s="23">
        <v>59</v>
      </c>
      <c r="I4" s="23">
        <v>59</v>
      </c>
      <c r="J4" s="23">
        <v>59</v>
      </c>
      <c r="K4" s="23">
        <v>59</v>
      </c>
      <c r="L4" s="23">
        <v>59</v>
      </c>
      <c r="M4" s="23">
        <v>59</v>
      </c>
      <c r="N4" s="23">
        <v>59</v>
      </c>
      <c r="O4" s="22" t="s">
        <v>22</v>
      </c>
    </row>
    <row r="5" spans="1:15" x14ac:dyDescent="0.2">
      <c r="A5" s="20" t="s">
        <v>30</v>
      </c>
      <c r="B5" s="21" t="s">
        <v>31</v>
      </c>
      <c r="C5" s="21">
        <v>148</v>
      </c>
      <c r="D5" s="21">
        <v>148</v>
      </c>
      <c r="E5" s="21">
        <v>148</v>
      </c>
      <c r="F5" s="21">
        <v>148</v>
      </c>
      <c r="G5" s="21">
        <v>148</v>
      </c>
      <c r="H5" s="21">
        <v>148</v>
      </c>
      <c r="I5" s="21">
        <v>148</v>
      </c>
      <c r="J5" s="21">
        <v>148</v>
      </c>
      <c r="K5" s="21">
        <v>148</v>
      </c>
      <c r="L5" s="21">
        <v>148</v>
      </c>
      <c r="M5" s="21">
        <v>148</v>
      </c>
      <c r="N5" s="21">
        <v>148</v>
      </c>
      <c r="O5" s="22" t="s">
        <v>30</v>
      </c>
    </row>
    <row r="6" spans="1:15" x14ac:dyDescent="0.2">
      <c r="A6" s="20" t="s">
        <v>40</v>
      </c>
      <c r="B6" s="21" t="s">
        <v>41</v>
      </c>
      <c r="C6" s="21">
        <v>65</v>
      </c>
      <c r="D6" s="21">
        <v>65</v>
      </c>
      <c r="E6" s="21">
        <v>65</v>
      </c>
      <c r="F6" s="21">
        <v>65</v>
      </c>
      <c r="G6" s="21">
        <v>65</v>
      </c>
      <c r="H6" s="21">
        <v>65</v>
      </c>
      <c r="I6" s="21">
        <v>65</v>
      </c>
      <c r="J6" s="21">
        <v>65</v>
      </c>
      <c r="K6" s="21">
        <v>65</v>
      </c>
      <c r="L6" s="21">
        <v>65</v>
      </c>
      <c r="M6" s="21">
        <v>65</v>
      </c>
      <c r="N6" s="21">
        <v>65</v>
      </c>
      <c r="O6" s="22" t="s">
        <v>40</v>
      </c>
    </row>
    <row r="7" spans="1:15" x14ac:dyDescent="0.2">
      <c r="A7" s="20" t="s">
        <v>139</v>
      </c>
      <c r="B7" s="21" t="s">
        <v>140</v>
      </c>
      <c r="C7" s="23">
        <v>64</v>
      </c>
      <c r="D7" s="23">
        <v>64</v>
      </c>
      <c r="E7" s="23">
        <v>64</v>
      </c>
      <c r="F7" s="23">
        <v>64</v>
      </c>
      <c r="G7" s="23">
        <v>64</v>
      </c>
      <c r="H7" s="23">
        <v>64</v>
      </c>
      <c r="I7" s="23">
        <v>64</v>
      </c>
      <c r="J7" s="23">
        <v>64</v>
      </c>
      <c r="K7" s="23">
        <v>64</v>
      </c>
      <c r="L7" s="23">
        <v>64</v>
      </c>
      <c r="M7" s="23">
        <v>64</v>
      </c>
      <c r="N7" s="23">
        <v>64</v>
      </c>
      <c r="O7" s="22" t="s">
        <v>139</v>
      </c>
    </row>
    <row r="8" spans="1:15" x14ac:dyDescent="0.2">
      <c r="A8" s="20" t="s">
        <v>44</v>
      </c>
      <c r="B8" s="21" t="s">
        <v>45</v>
      </c>
      <c r="C8" s="23">
        <v>69</v>
      </c>
      <c r="D8" s="23">
        <v>69</v>
      </c>
      <c r="E8" s="23">
        <v>69</v>
      </c>
      <c r="F8" s="23">
        <v>69</v>
      </c>
      <c r="G8" s="23">
        <v>69</v>
      </c>
      <c r="H8" s="23">
        <v>69</v>
      </c>
      <c r="I8" s="23">
        <v>69</v>
      </c>
      <c r="J8" s="23">
        <v>69</v>
      </c>
      <c r="K8" s="23">
        <v>69</v>
      </c>
      <c r="L8" s="23">
        <v>69</v>
      </c>
      <c r="M8" s="23">
        <v>69</v>
      </c>
      <c r="N8" s="23">
        <v>69</v>
      </c>
      <c r="O8" s="22" t="s">
        <v>44</v>
      </c>
    </row>
    <row r="9" spans="1:15" x14ac:dyDescent="0.2">
      <c r="A9" s="20" t="s">
        <v>28</v>
      </c>
      <c r="B9" s="21" t="s">
        <v>29</v>
      </c>
      <c r="C9" s="23">
        <v>59</v>
      </c>
      <c r="D9" s="23">
        <v>59</v>
      </c>
      <c r="E9" s="23">
        <v>59</v>
      </c>
      <c r="F9" s="23">
        <v>59</v>
      </c>
      <c r="G9" s="23">
        <v>59</v>
      </c>
      <c r="H9" s="23">
        <v>59</v>
      </c>
      <c r="I9" s="23">
        <v>59</v>
      </c>
      <c r="J9" s="23">
        <v>59</v>
      </c>
      <c r="K9" s="23">
        <v>59</v>
      </c>
      <c r="L9" s="23">
        <v>59</v>
      </c>
      <c r="M9" s="23">
        <v>59</v>
      </c>
      <c r="N9" s="23">
        <v>59</v>
      </c>
      <c r="O9" s="22" t="s">
        <v>28</v>
      </c>
    </row>
    <row r="10" spans="1:15" x14ac:dyDescent="0.2">
      <c r="A10" s="20" t="s">
        <v>24</v>
      </c>
      <c r="B10" s="21" t="s">
        <v>25</v>
      </c>
      <c r="C10" s="23">
        <v>69</v>
      </c>
      <c r="D10" s="23">
        <v>69</v>
      </c>
      <c r="E10" s="23">
        <v>69</v>
      </c>
      <c r="F10" s="23">
        <v>69</v>
      </c>
      <c r="G10" s="23">
        <v>69</v>
      </c>
      <c r="H10" s="23">
        <v>69</v>
      </c>
      <c r="I10" s="23">
        <v>69</v>
      </c>
      <c r="J10" s="23">
        <v>69</v>
      </c>
      <c r="K10" s="23">
        <v>69</v>
      </c>
      <c r="L10" s="23">
        <v>69</v>
      </c>
      <c r="M10" s="23">
        <v>69</v>
      </c>
      <c r="N10" s="23">
        <v>69</v>
      </c>
      <c r="O10" s="22" t="s">
        <v>24</v>
      </c>
    </row>
    <row r="11" spans="1:15" x14ac:dyDescent="0.2">
      <c r="A11" s="20" t="s">
        <v>38</v>
      </c>
      <c r="B11" s="21" t="s">
        <v>39</v>
      </c>
      <c r="C11" s="23">
        <v>64</v>
      </c>
      <c r="D11" s="23">
        <v>64</v>
      </c>
      <c r="E11" s="23">
        <v>64</v>
      </c>
      <c r="F11" s="23">
        <v>64</v>
      </c>
      <c r="G11" s="23">
        <v>64</v>
      </c>
      <c r="H11" s="23">
        <v>64</v>
      </c>
      <c r="I11" s="23">
        <v>64</v>
      </c>
      <c r="J11" s="23">
        <v>64</v>
      </c>
      <c r="K11" s="23">
        <v>64</v>
      </c>
      <c r="L11" s="23">
        <v>64</v>
      </c>
      <c r="M11" s="23">
        <v>64</v>
      </c>
      <c r="N11" s="23">
        <v>64</v>
      </c>
      <c r="O11" s="22" t="s">
        <v>38</v>
      </c>
    </row>
    <row r="12" spans="1:15" x14ac:dyDescent="0.2">
      <c r="A12" s="20" t="s">
        <v>20</v>
      </c>
      <c r="B12" s="21" t="s">
        <v>21</v>
      </c>
      <c r="C12" s="23">
        <v>64</v>
      </c>
      <c r="D12" s="23">
        <v>64</v>
      </c>
      <c r="E12" s="23">
        <v>64</v>
      </c>
      <c r="F12" s="23">
        <v>64</v>
      </c>
      <c r="G12" s="23">
        <v>64</v>
      </c>
      <c r="H12" s="23">
        <v>64</v>
      </c>
      <c r="I12" s="23">
        <v>64</v>
      </c>
      <c r="J12" s="23">
        <v>64</v>
      </c>
      <c r="K12" s="23">
        <v>64</v>
      </c>
      <c r="L12" s="23">
        <v>64</v>
      </c>
      <c r="M12" s="23">
        <v>64</v>
      </c>
      <c r="N12" s="23">
        <v>64</v>
      </c>
      <c r="O12" s="22" t="s">
        <v>20</v>
      </c>
    </row>
    <row r="13" spans="1:15" x14ac:dyDescent="0.2">
      <c r="A13" s="20" t="s">
        <v>48</v>
      </c>
      <c r="B13" s="21" t="s">
        <v>49</v>
      </c>
      <c r="C13" s="23">
        <v>59</v>
      </c>
      <c r="D13" s="23">
        <v>59</v>
      </c>
      <c r="E13" s="23">
        <v>59</v>
      </c>
      <c r="F13" s="23">
        <v>59</v>
      </c>
      <c r="G13" s="23">
        <v>59</v>
      </c>
      <c r="H13" s="23">
        <v>59</v>
      </c>
      <c r="I13" s="23">
        <v>59</v>
      </c>
      <c r="J13" s="23">
        <v>59</v>
      </c>
      <c r="K13" s="23">
        <v>59</v>
      </c>
      <c r="L13" s="23">
        <v>59</v>
      </c>
      <c r="M13" s="23">
        <v>59</v>
      </c>
      <c r="N13" s="23">
        <v>59</v>
      </c>
      <c r="O13" s="22" t="s">
        <v>48</v>
      </c>
    </row>
    <row r="14" spans="1:15" x14ac:dyDescent="0.2">
      <c r="A14" s="20" t="s">
        <v>50</v>
      </c>
      <c r="B14" s="21" t="s">
        <v>51</v>
      </c>
      <c r="C14" s="21">
        <v>137</v>
      </c>
      <c r="D14" s="21">
        <v>137</v>
      </c>
      <c r="E14" s="21">
        <v>137</v>
      </c>
      <c r="F14" s="21">
        <v>137</v>
      </c>
      <c r="G14" s="21">
        <v>137</v>
      </c>
      <c r="H14" s="21">
        <v>137</v>
      </c>
      <c r="I14" s="21">
        <v>137</v>
      </c>
      <c r="J14" s="21">
        <v>137</v>
      </c>
      <c r="K14" s="21">
        <v>137</v>
      </c>
      <c r="L14" s="21">
        <v>137</v>
      </c>
      <c r="M14" s="21">
        <v>137</v>
      </c>
      <c r="N14" s="21">
        <v>137</v>
      </c>
      <c r="O14" s="22" t="s">
        <v>50</v>
      </c>
    </row>
    <row r="15" spans="1:15" x14ac:dyDescent="0.2">
      <c r="A15" s="20" t="s">
        <v>52</v>
      </c>
      <c r="B15" s="21" t="s">
        <v>53</v>
      </c>
      <c r="C15" s="23">
        <v>145</v>
      </c>
      <c r="D15" s="23">
        <v>145</v>
      </c>
      <c r="E15" s="23">
        <v>145</v>
      </c>
      <c r="F15" s="23">
        <v>145</v>
      </c>
      <c r="G15" s="23">
        <v>145</v>
      </c>
      <c r="H15" s="23">
        <v>145</v>
      </c>
      <c r="I15" s="23">
        <v>145</v>
      </c>
      <c r="J15" s="23">
        <v>145</v>
      </c>
      <c r="K15" s="23">
        <v>145</v>
      </c>
      <c r="L15" s="23">
        <v>145</v>
      </c>
      <c r="M15" s="23">
        <v>145</v>
      </c>
      <c r="N15" s="23">
        <v>145</v>
      </c>
      <c r="O15" s="22" t="s">
        <v>52</v>
      </c>
    </row>
    <row r="16" spans="1:15" x14ac:dyDescent="0.2">
      <c r="A16" s="20" t="s">
        <v>66</v>
      </c>
      <c r="B16" s="21" t="s">
        <v>67</v>
      </c>
      <c r="C16" s="23">
        <v>59</v>
      </c>
      <c r="D16" s="23">
        <v>59</v>
      </c>
      <c r="E16" s="23">
        <v>59</v>
      </c>
      <c r="F16" s="23">
        <v>59</v>
      </c>
      <c r="G16" s="23">
        <v>59</v>
      </c>
      <c r="H16" s="23">
        <v>59</v>
      </c>
      <c r="I16" s="23">
        <v>59</v>
      </c>
      <c r="J16" s="23">
        <v>59</v>
      </c>
      <c r="K16" s="23">
        <v>59</v>
      </c>
      <c r="L16" s="23">
        <v>59</v>
      </c>
      <c r="M16" s="23">
        <v>59</v>
      </c>
      <c r="N16" s="23">
        <v>59</v>
      </c>
      <c r="O16" s="22" t="s">
        <v>66</v>
      </c>
    </row>
    <row r="17" spans="1:15" x14ac:dyDescent="0.2">
      <c r="A17" s="20" t="s">
        <v>72</v>
      </c>
      <c r="B17" s="21" t="s">
        <v>73</v>
      </c>
      <c r="C17" s="23">
        <v>64</v>
      </c>
      <c r="D17" s="23">
        <v>64</v>
      </c>
      <c r="E17" s="23">
        <v>64</v>
      </c>
      <c r="F17" s="23">
        <v>64</v>
      </c>
      <c r="G17" s="23">
        <v>64</v>
      </c>
      <c r="H17" s="23">
        <v>64</v>
      </c>
      <c r="I17" s="23">
        <v>64</v>
      </c>
      <c r="J17" s="23">
        <v>64</v>
      </c>
      <c r="K17" s="23">
        <v>64</v>
      </c>
      <c r="L17" s="23">
        <v>64</v>
      </c>
      <c r="M17" s="23">
        <v>64</v>
      </c>
      <c r="N17" s="23">
        <v>64</v>
      </c>
      <c r="O17" s="22" t="s">
        <v>72</v>
      </c>
    </row>
    <row r="18" spans="1:15" x14ac:dyDescent="0.2">
      <c r="A18" s="20" t="s">
        <v>60</v>
      </c>
      <c r="B18" s="21" t="s">
        <v>61</v>
      </c>
      <c r="C18" s="21">
        <v>90</v>
      </c>
      <c r="D18" s="21">
        <v>90</v>
      </c>
      <c r="E18" s="21">
        <v>90</v>
      </c>
      <c r="F18" s="21">
        <v>90</v>
      </c>
      <c r="G18" s="21">
        <v>90</v>
      </c>
      <c r="H18" s="21">
        <v>90</v>
      </c>
      <c r="I18" s="21">
        <v>90</v>
      </c>
      <c r="J18" s="21">
        <v>90</v>
      </c>
      <c r="K18" s="21">
        <v>90</v>
      </c>
      <c r="L18" s="21">
        <v>90</v>
      </c>
      <c r="M18" s="21">
        <v>90</v>
      </c>
      <c r="N18" s="21">
        <v>90</v>
      </c>
      <c r="O18" s="22" t="s">
        <v>60</v>
      </c>
    </row>
    <row r="19" spans="1:15" x14ac:dyDescent="0.2">
      <c r="A19" s="20" t="s">
        <v>62</v>
      </c>
      <c r="B19" s="21" t="s">
        <v>63</v>
      </c>
      <c r="C19" s="21">
        <v>140</v>
      </c>
      <c r="D19" s="21">
        <v>140</v>
      </c>
      <c r="E19" s="21">
        <v>140</v>
      </c>
      <c r="F19" s="21">
        <v>140</v>
      </c>
      <c r="G19" s="21">
        <v>140</v>
      </c>
      <c r="H19" s="21">
        <v>140</v>
      </c>
      <c r="I19" s="21">
        <v>140</v>
      </c>
      <c r="J19" s="21">
        <v>140</v>
      </c>
      <c r="K19" s="21">
        <v>140</v>
      </c>
      <c r="L19" s="21">
        <v>140</v>
      </c>
      <c r="M19" s="21">
        <v>140</v>
      </c>
      <c r="N19" s="21">
        <v>140</v>
      </c>
      <c r="O19" s="22" t="s">
        <v>62</v>
      </c>
    </row>
    <row r="20" spans="1:15" x14ac:dyDescent="0.2">
      <c r="A20" s="20" t="s">
        <v>64</v>
      </c>
      <c r="B20" s="21" t="s">
        <v>65</v>
      </c>
      <c r="C20" s="23">
        <v>74</v>
      </c>
      <c r="D20" s="23">
        <v>74</v>
      </c>
      <c r="E20" s="23">
        <v>74</v>
      </c>
      <c r="F20" s="23">
        <v>74</v>
      </c>
      <c r="G20" s="23">
        <v>74</v>
      </c>
      <c r="H20" s="23">
        <v>74</v>
      </c>
      <c r="I20" s="23">
        <v>74</v>
      </c>
      <c r="J20" s="23">
        <v>74</v>
      </c>
      <c r="K20" s="23">
        <v>74</v>
      </c>
      <c r="L20" s="23">
        <v>74</v>
      </c>
      <c r="M20" s="23">
        <v>74</v>
      </c>
      <c r="N20" s="23">
        <v>74</v>
      </c>
      <c r="O20" s="22" t="s">
        <v>64</v>
      </c>
    </row>
    <row r="21" spans="1:15" x14ac:dyDescent="0.2">
      <c r="A21" s="20" t="s">
        <v>36</v>
      </c>
      <c r="B21" s="21" t="s">
        <v>37</v>
      </c>
      <c r="C21" s="23">
        <v>59</v>
      </c>
      <c r="D21" s="23">
        <v>59</v>
      </c>
      <c r="E21" s="23">
        <v>59</v>
      </c>
      <c r="F21" s="23">
        <v>59</v>
      </c>
      <c r="G21" s="23">
        <v>59</v>
      </c>
      <c r="H21" s="23">
        <v>59</v>
      </c>
      <c r="I21" s="23">
        <v>59</v>
      </c>
      <c r="J21" s="23">
        <v>59</v>
      </c>
      <c r="K21" s="23">
        <v>59</v>
      </c>
      <c r="L21" s="23">
        <v>59</v>
      </c>
      <c r="M21" s="23">
        <v>59</v>
      </c>
      <c r="N21" s="23">
        <v>59</v>
      </c>
      <c r="O21" s="22" t="s">
        <v>36</v>
      </c>
    </row>
    <row r="22" spans="1:15" x14ac:dyDescent="0.2">
      <c r="A22" s="20" t="s">
        <v>42</v>
      </c>
      <c r="B22" s="21" t="s">
        <v>43</v>
      </c>
      <c r="C22" s="21">
        <v>121</v>
      </c>
      <c r="D22" s="21">
        <v>121</v>
      </c>
      <c r="E22" s="21">
        <v>121</v>
      </c>
      <c r="F22" s="21">
        <v>121</v>
      </c>
      <c r="G22" s="21">
        <v>121</v>
      </c>
      <c r="H22" s="21">
        <v>121</v>
      </c>
      <c r="I22" s="21">
        <v>121</v>
      </c>
      <c r="J22" s="21">
        <v>121</v>
      </c>
      <c r="K22" s="21">
        <v>121</v>
      </c>
      <c r="L22" s="21">
        <v>121</v>
      </c>
      <c r="M22" s="21">
        <v>121</v>
      </c>
      <c r="N22" s="21">
        <v>121</v>
      </c>
      <c r="O22" s="22" t="s">
        <v>42</v>
      </c>
    </row>
    <row r="23" spans="1:15" x14ac:dyDescent="0.2">
      <c r="A23" s="20" t="s">
        <v>70</v>
      </c>
      <c r="B23" s="21" t="s">
        <v>71</v>
      </c>
      <c r="C23" s="23">
        <v>64</v>
      </c>
      <c r="D23" s="23">
        <v>64</v>
      </c>
      <c r="E23" s="23">
        <v>64</v>
      </c>
      <c r="F23" s="23">
        <v>64</v>
      </c>
      <c r="G23" s="23">
        <v>64</v>
      </c>
      <c r="H23" s="23">
        <v>64</v>
      </c>
      <c r="I23" s="23">
        <v>64</v>
      </c>
      <c r="J23" s="23">
        <v>64</v>
      </c>
      <c r="K23" s="23">
        <v>64</v>
      </c>
      <c r="L23" s="23">
        <v>64</v>
      </c>
      <c r="M23" s="23">
        <v>64</v>
      </c>
      <c r="N23" s="23">
        <v>64</v>
      </c>
      <c r="O23" s="22" t="s">
        <v>70</v>
      </c>
    </row>
    <row r="24" spans="1:15" x14ac:dyDescent="0.2">
      <c r="A24" s="20" t="s">
        <v>88</v>
      </c>
      <c r="B24" s="21" t="s">
        <v>89</v>
      </c>
      <c r="C24" s="23">
        <v>64</v>
      </c>
      <c r="D24" s="23">
        <v>64</v>
      </c>
      <c r="E24" s="23">
        <v>64</v>
      </c>
      <c r="F24" s="23">
        <v>64</v>
      </c>
      <c r="G24" s="23">
        <v>64</v>
      </c>
      <c r="H24" s="23">
        <v>64</v>
      </c>
      <c r="I24" s="23">
        <v>64</v>
      </c>
      <c r="J24" s="23">
        <v>64</v>
      </c>
      <c r="K24" s="23">
        <v>64</v>
      </c>
      <c r="L24" s="23">
        <v>64</v>
      </c>
      <c r="M24" s="23">
        <v>64</v>
      </c>
      <c r="N24" s="23">
        <v>64</v>
      </c>
      <c r="O24" s="22" t="s">
        <v>88</v>
      </c>
    </row>
    <row r="25" spans="1:15" x14ac:dyDescent="0.2">
      <c r="A25" s="20" t="s">
        <v>131</v>
      </c>
      <c r="B25" s="21" t="s">
        <v>132</v>
      </c>
      <c r="C25" s="23">
        <v>69</v>
      </c>
      <c r="D25" s="23">
        <v>69</v>
      </c>
      <c r="E25" s="23">
        <v>69</v>
      </c>
      <c r="F25" s="23">
        <v>69</v>
      </c>
      <c r="G25" s="23">
        <v>69</v>
      </c>
      <c r="H25" s="23">
        <v>69</v>
      </c>
      <c r="I25" s="23">
        <v>69</v>
      </c>
      <c r="J25" s="23">
        <v>69</v>
      </c>
      <c r="K25" s="23">
        <v>69</v>
      </c>
      <c r="L25" s="23">
        <v>69</v>
      </c>
      <c r="M25" s="23">
        <v>69</v>
      </c>
      <c r="N25" s="23">
        <v>69</v>
      </c>
      <c r="O25" s="22" t="s">
        <v>131</v>
      </c>
    </row>
    <row r="26" spans="1:15" x14ac:dyDescent="0.2">
      <c r="A26" s="20" t="s">
        <v>92</v>
      </c>
      <c r="B26" s="21" t="s">
        <v>93</v>
      </c>
      <c r="C26" s="23">
        <v>59</v>
      </c>
      <c r="D26" s="23">
        <v>59</v>
      </c>
      <c r="E26" s="23">
        <v>59</v>
      </c>
      <c r="F26" s="23">
        <v>59</v>
      </c>
      <c r="G26" s="23">
        <v>59</v>
      </c>
      <c r="H26" s="23">
        <v>59</v>
      </c>
      <c r="I26" s="23">
        <v>59</v>
      </c>
      <c r="J26" s="23">
        <v>59</v>
      </c>
      <c r="K26" s="23">
        <v>59</v>
      </c>
      <c r="L26" s="23">
        <v>59</v>
      </c>
      <c r="M26" s="23">
        <v>59</v>
      </c>
      <c r="N26" s="23">
        <v>59</v>
      </c>
      <c r="O26" s="22" t="s">
        <v>92</v>
      </c>
    </row>
    <row r="27" spans="1:15" x14ac:dyDescent="0.2">
      <c r="A27" s="20" t="s">
        <v>82</v>
      </c>
      <c r="B27" s="21" t="s">
        <v>83</v>
      </c>
      <c r="C27" s="21">
        <v>102</v>
      </c>
      <c r="D27" s="21">
        <v>102</v>
      </c>
      <c r="E27" s="21">
        <v>102</v>
      </c>
      <c r="F27" s="21">
        <v>102</v>
      </c>
      <c r="G27" s="21">
        <v>102</v>
      </c>
      <c r="H27" s="21">
        <v>102</v>
      </c>
      <c r="I27" s="21">
        <v>102</v>
      </c>
      <c r="J27" s="21">
        <v>102</v>
      </c>
      <c r="K27" s="21">
        <v>102</v>
      </c>
      <c r="L27" s="21">
        <v>102</v>
      </c>
      <c r="M27" s="21">
        <v>102</v>
      </c>
      <c r="N27" s="21">
        <v>102</v>
      </c>
      <c r="O27" s="22" t="s">
        <v>82</v>
      </c>
    </row>
    <row r="28" spans="1:15" x14ac:dyDescent="0.2">
      <c r="A28" s="20" t="s">
        <v>80</v>
      </c>
      <c r="B28" s="21" t="s">
        <v>81</v>
      </c>
      <c r="C28" s="21">
        <v>106</v>
      </c>
      <c r="D28" s="21">
        <v>106</v>
      </c>
      <c r="E28" s="21">
        <v>106</v>
      </c>
      <c r="F28" s="21">
        <v>106</v>
      </c>
      <c r="G28" s="21">
        <v>106</v>
      </c>
      <c r="H28" s="21">
        <v>106</v>
      </c>
      <c r="I28" s="21">
        <v>106</v>
      </c>
      <c r="J28" s="21">
        <v>106</v>
      </c>
      <c r="K28" s="21">
        <v>106</v>
      </c>
      <c r="L28" s="21">
        <v>106</v>
      </c>
      <c r="M28" s="21">
        <v>106</v>
      </c>
      <c r="N28" s="21">
        <v>106</v>
      </c>
      <c r="O28" s="22" t="s">
        <v>80</v>
      </c>
    </row>
    <row r="29" spans="1:15" x14ac:dyDescent="0.2">
      <c r="A29" s="20" t="s">
        <v>122</v>
      </c>
      <c r="B29" s="21" t="s">
        <v>845</v>
      </c>
      <c r="C29" s="23">
        <v>69</v>
      </c>
      <c r="D29" s="23">
        <v>69</v>
      </c>
      <c r="E29" s="23">
        <v>69</v>
      </c>
      <c r="F29" s="23">
        <v>69</v>
      </c>
      <c r="G29" s="23">
        <v>69</v>
      </c>
      <c r="H29" s="23">
        <v>69</v>
      </c>
      <c r="I29" s="23">
        <v>69</v>
      </c>
      <c r="J29" s="23">
        <v>69</v>
      </c>
      <c r="K29" s="23">
        <v>69</v>
      </c>
      <c r="L29" s="23">
        <v>69</v>
      </c>
      <c r="M29" s="23">
        <v>69</v>
      </c>
      <c r="N29" s="23">
        <v>69</v>
      </c>
      <c r="O29" s="22" t="s">
        <v>122</v>
      </c>
    </row>
    <row r="30" spans="1:15" x14ac:dyDescent="0.2">
      <c r="A30" s="20" t="s">
        <v>108</v>
      </c>
      <c r="B30" s="21" t="s">
        <v>109</v>
      </c>
      <c r="C30" s="23">
        <v>59</v>
      </c>
      <c r="D30" s="23">
        <v>59</v>
      </c>
      <c r="E30" s="23">
        <v>59</v>
      </c>
      <c r="F30" s="23">
        <v>59</v>
      </c>
      <c r="G30" s="23">
        <v>59</v>
      </c>
      <c r="H30" s="23">
        <v>59</v>
      </c>
      <c r="I30" s="23">
        <v>59</v>
      </c>
      <c r="J30" s="23">
        <v>59</v>
      </c>
      <c r="K30" s="23">
        <v>59</v>
      </c>
      <c r="L30" s="23">
        <v>59</v>
      </c>
      <c r="M30" s="23">
        <v>59</v>
      </c>
      <c r="N30" s="23">
        <v>59</v>
      </c>
      <c r="O30" s="22" t="s">
        <v>108</v>
      </c>
    </row>
    <row r="31" spans="1:15" x14ac:dyDescent="0.2">
      <c r="A31" s="20" t="s">
        <v>541</v>
      </c>
      <c r="B31" s="21" t="s">
        <v>542</v>
      </c>
      <c r="C31" s="21">
        <v>138</v>
      </c>
      <c r="D31" s="21">
        <v>138</v>
      </c>
      <c r="E31" s="21">
        <v>138</v>
      </c>
      <c r="F31" s="21">
        <v>138</v>
      </c>
      <c r="G31" s="21">
        <v>138</v>
      </c>
      <c r="H31" s="21">
        <v>138</v>
      </c>
      <c r="I31" s="21">
        <v>138</v>
      </c>
      <c r="J31" s="21">
        <v>138</v>
      </c>
      <c r="K31" s="21">
        <v>138</v>
      </c>
      <c r="L31" s="21">
        <v>138</v>
      </c>
      <c r="M31" s="21">
        <v>138</v>
      </c>
      <c r="N31" s="21">
        <v>138</v>
      </c>
      <c r="O31" s="22" t="s">
        <v>541</v>
      </c>
    </row>
    <row r="32" spans="1:15" x14ac:dyDescent="0.2">
      <c r="A32" s="20" t="s">
        <v>133</v>
      </c>
      <c r="B32" s="21" t="s">
        <v>134</v>
      </c>
      <c r="C32" s="21">
        <v>121</v>
      </c>
      <c r="D32" s="21">
        <v>121</v>
      </c>
      <c r="E32" s="21">
        <v>121</v>
      </c>
      <c r="F32" s="21">
        <v>121</v>
      </c>
      <c r="G32" s="21">
        <v>121</v>
      </c>
      <c r="H32" s="21">
        <v>121</v>
      </c>
      <c r="I32" s="21">
        <v>121</v>
      </c>
      <c r="J32" s="21">
        <v>121</v>
      </c>
      <c r="K32" s="21">
        <v>121</v>
      </c>
      <c r="L32" s="21">
        <v>121</v>
      </c>
      <c r="M32" s="21">
        <v>121</v>
      </c>
      <c r="N32" s="21">
        <v>121</v>
      </c>
      <c r="O32" s="22" t="s">
        <v>133</v>
      </c>
    </row>
    <row r="33" spans="1:15" x14ac:dyDescent="0.2">
      <c r="A33" s="20" t="s">
        <v>104</v>
      </c>
      <c r="B33" s="21" t="s">
        <v>105</v>
      </c>
      <c r="C33" s="23">
        <v>59</v>
      </c>
      <c r="D33" s="23">
        <v>59</v>
      </c>
      <c r="E33" s="23">
        <v>59</v>
      </c>
      <c r="F33" s="23">
        <v>59</v>
      </c>
      <c r="G33" s="23">
        <v>59</v>
      </c>
      <c r="H33" s="23">
        <v>59</v>
      </c>
      <c r="I33" s="23">
        <v>59</v>
      </c>
      <c r="J33" s="23">
        <v>59</v>
      </c>
      <c r="K33" s="23">
        <v>59</v>
      </c>
      <c r="L33" s="23">
        <v>59</v>
      </c>
      <c r="M33" s="23">
        <v>59</v>
      </c>
      <c r="N33" s="23">
        <v>59</v>
      </c>
      <c r="O33" s="22" t="s">
        <v>104</v>
      </c>
    </row>
    <row r="34" spans="1:15" x14ac:dyDescent="0.2">
      <c r="A34" s="20" t="s">
        <v>171</v>
      </c>
      <c r="B34" s="21" t="s">
        <v>172</v>
      </c>
      <c r="C34" s="21">
        <v>87</v>
      </c>
      <c r="D34" s="21">
        <v>87</v>
      </c>
      <c r="E34" s="21">
        <v>87</v>
      </c>
      <c r="F34" s="21">
        <v>87</v>
      </c>
      <c r="G34" s="21">
        <v>87</v>
      </c>
      <c r="H34" s="21">
        <v>87</v>
      </c>
      <c r="I34" s="21">
        <v>87</v>
      </c>
      <c r="J34" s="21">
        <v>87</v>
      </c>
      <c r="K34" s="21">
        <v>87</v>
      </c>
      <c r="L34" s="21">
        <v>87</v>
      </c>
      <c r="M34" s="21">
        <v>87</v>
      </c>
      <c r="N34" s="21">
        <v>87</v>
      </c>
      <c r="O34" s="22" t="s">
        <v>171</v>
      </c>
    </row>
    <row r="35" spans="1:15" x14ac:dyDescent="0.2">
      <c r="A35" s="20" t="s">
        <v>98</v>
      </c>
      <c r="B35" s="21" t="s">
        <v>99</v>
      </c>
      <c r="C35" s="23">
        <v>59</v>
      </c>
      <c r="D35" s="23">
        <v>59</v>
      </c>
      <c r="E35" s="23">
        <v>59</v>
      </c>
      <c r="F35" s="23">
        <v>59</v>
      </c>
      <c r="G35" s="23">
        <v>59</v>
      </c>
      <c r="H35" s="23">
        <v>59</v>
      </c>
      <c r="I35" s="23">
        <v>59</v>
      </c>
      <c r="J35" s="23">
        <v>59</v>
      </c>
      <c r="K35" s="23">
        <v>59</v>
      </c>
      <c r="L35" s="23">
        <v>59</v>
      </c>
      <c r="M35" s="23">
        <v>59</v>
      </c>
      <c r="N35" s="23">
        <v>59</v>
      </c>
      <c r="O35" s="22" t="s">
        <v>98</v>
      </c>
    </row>
    <row r="36" spans="1:15" x14ac:dyDescent="0.2">
      <c r="A36" s="20" t="s">
        <v>94</v>
      </c>
      <c r="B36" s="21" t="s">
        <v>95</v>
      </c>
      <c r="C36" s="23">
        <v>69</v>
      </c>
      <c r="D36" s="23">
        <v>69</v>
      </c>
      <c r="E36" s="23">
        <v>69</v>
      </c>
      <c r="F36" s="23">
        <v>69</v>
      </c>
      <c r="G36" s="23">
        <v>69</v>
      </c>
      <c r="H36" s="23">
        <v>69</v>
      </c>
      <c r="I36" s="23">
        <v>69</v>
      </c>
      <c r="J36" s="23">
        <v>69</v>
      </c>
      <c r="K36" s="23">
        <v>69</v>
      </c>
      <c r="L36" s="23">
        <v>69</v>
      </c>
      <c r="M36" s="23">
        <v>69</v>
      </c>
      <c r="N36" s="23">
        <v>69</v>
      </c>
      <c r="O36" s="22" t="s">
        <v>94</v>
      </c>
    </row>
    <row r="37" spans="1:15" x14ac:dyDescent="0.2">
      <c r="A37" s="20" t="s">
        <v>96</v>
      </c>
      <c r="B37" s="21" t="s">
        <v>97</v>
      </c>
      <c r="C37" s="21">
        <v>68</v>
      </c>
      <c r="D37" s="21">
        <v>68</v>
      </c>
      <c r="E37" s="21">
        <v>68</v>
      </c>
      <c r="F37" s="21">
        <v>68</v>
      </c>
      <c r="G37" s="21">
        <v>68</v>
      </c>
      <c r="H37" s="21">
        <v>68</v>
      </c>
      <c r="I37" s="21">
        <v>68</v>
      </c>
      <c r="J37" s="21">
        <v>68</v>
      </c>
      <c r="K37" s="21">
        <v>68</v>
      </c>
      <c r="L37" s="21">
        <v>68</v>
      </c>
      <c r="M37" s="21">
        <v>68</v>
      </c>
      <c r="N37" s="21">
        <v>68</v>
      </c>
      <c r="O37" s="22" t="s">
        <v>96</v>
      </c>
    </row>
    <row r="38" spans="1:15" x14ac:dyDescent="0.2">
      <c r="A38" s="20" t="s">
        <v>100</v>
      </c>
      <c r="B38" s="21" t="s">
        <v>101</v>
      </c>
      <c r="C38" s="23">
        <v>59</v>
      </c>
      <c r="D38" s="23">
        <v>59</v>
      </c>
      <c r="E38" s="23">
        <v>59</v>
      </c>
      <c r="F38" s="23">
        <v>59</v>
      </c>
      <c r="G38" s="23">
        <v>59</v>
      </c>
      <c r="H38" s="23">
        <v>59</v>
      </c>
      <c r="I38" s="23">
        <v>59</v>
      </c>
      <c r="J38" s="23">
        <v>59</v>
      </c>
      <c r="K38" s="23">
        <v>59</v>
      </c>
      <c r="L38" s="23">
        <v>59</v>
      </c>
      <c r="M38" s="23">
        <v>59</v>
      </c>
      <c r="N38" s="23">
        <v>59</v>
      </c>
      <c r="O38" s="22" t="s">
        <v>100</v>
      </c>
    </row>
    <row r="39" spans="1:15" x14ac:dyDescent="0.2">
      <c r="A39" s="20" t="s">
        <v>106</v>
      </c>
      <c r="B39" s="21" t="s">
        <v>107</v>
      </c>
      <c r="C39" s="23">
        <v>59</v>
      </c>
      <c r="D39" s="23">
        <v>59</v>
      </c>
      <c r="E39" s="23">
        <v>59</v>
      </c>
      <c r="F39" s="23">
        <v>59</v>
      </c>
      <c r="G39" s="23">
        <v>59</v>
      </c>
      <c r="H39" s="23">
        <v>59</v>
      </c>
      <c r="I39" s="23">
        <v>59</v>
      </c>
      <c r="J39" s="23">
        <v>59</v>
      </c>
      <c r="K39" s="23">
        <v>59</v>
      </c>
      <c r="L39" s="23">
        <v>59</v>
      </c>
      <c r="M39" s="23">
        <v>59</v>
      </c>
      <c r="N39" s="23">
        <v>59</v>
      </c>
      <c r="O39" s="22" t="s">
        <v>106</v>
      </c>
    </row>
    <row r="40" spans="1:15" x14ac:dyDescent="0.2">
      <c r="A40" s="20" t="s">
        <v>112</v>
      </c>
      <c r="B40" s="21" t="s">
        <v>113</v>
      </c>
      <c r="C40" s="21">
        <v>170</v>
      </c>
      <c r="D40" s="21">
        <v>170</v>
      </c>
      <c r="E40" s="21">
        <v>170</v>
      </c>
      <c r="F40" s="21">
        <v>170</v>
      </c>
      <c r="G40" s="21">
        <v>170</v>
      </c>
      <c r="H40" s="21">
        <v>170</v>
      </c>
      <c r="I40" s="21">
        <v>170</v>
      </c>
      <c r="J40" s="21">
        <v>170</v>
      </c>
      <c r="K40" s="21">
        <v>170</v>
      </c>
      <c r="L40" s="21">
        <v>170</v>
      </c>
      <c r="M40" s="21">
        <v>170</v>
      </c>
      <c r="N40" s="21">
        <v>170</v>
      </c>
      <c r="O40" s="22" t="s">
        <v>112</v>
      </c>
    </row>
    <row r="41" spans="1:15" x14ac:dyDescent="0.2">
      <c r="A41" s="20" t="s">
        <v>114</v>
      </c>
      <c r="B41" s="21" t="s">
        <v>115</v>
      </c>
      <c r="C41" s="23">
        <v>74</v>
      </c>
      <c r="D41" s="23">
        <v>74</v>
      </c>
      <c r="E41" s="23">
        <v>74</v>
      </c>
      <c r="F41" s="23">
        <v>74</v>
      </c>
      <c r="G41" s="23">
        <v>74</v>
      </c>
      <c r="H41" s="23">
        <v>74</v>
      </c>
      <c r="I41" s="23">
        <v>74</v>
      </c>
      <c r="J41" s="23">
        <v>74</v>
      </c>
      <c r="K41" s="23">
        <v>74</v>
      </c>
      <c r="L41" s="23">
        <v>74</v>
      </c>
      <c r="M41" s="23">
        <v>74</v>
      </c>
      <c r="N41" s="23">
        <v>74</v>
      </c>
      <c r="O41" s="22" t="s">
        <v>114</v>
      </c>
    </row>
    <row r="42" spans="1:15" x14ac:dyDescent="0.2">
      <c r="A42" s="20" t="s">
        <v>116</v>
      </c>
      <c r="B42" s="21" t="s">
        <v>117</v>
      </c>
      <c r="C42" s="23">
        <v>79</v>
      </c>
      <c r="D42" s="23">
        <v>79</v>
      </c>
      <c r="E42" s="23">
        <v>79</v>
      </c>
      <c r="F42" s="23">
        <v>79</v>
      </c>
      <c r="G42" s="23">
        <v>79</v>
      </c>
      <c r="H42" s="23">
        <v>79</v>
      </c>
      <c r="I42" s="23">
        <v>79</v>
      </c>
      <c r="J42" s="23">
        <v>79</v>
      </c>
      <c r="K42" s="23">
        <v>79</v>
      </c>
      <c r="L42" s="23">
        <v>79</v>
      </c>
      <c r="M42" s="23">
        <v>79</v>
      </c>
      <c r="N42" s="23">
        <v>79</v>
      </c>
      <c r="O42" s="22" t="s">
        <v>116</v>
      </c>
    </row>
    <row r="43" spans="1:15" x14ac:dyDescent="0.2">
      <c r="A43" s="20" t="s">
        <v>135</v>
      </c>
      <c r="B43" s="21" t="s">
        <v>136</v>
      </c>
      <c r="C43" s="23">
        <v>79</v>
      </c>
      <c r="D43" s="23">
        <v>79</v>
      </c>
      <c r="E43" s="23">
        <v>79</v>
      </c>
      <c r="F43" s="23">
        <v>79</v>
      </c>
      <c r="G43" s="23">
        <v>79</v>
      </c>
      <c r="H43" s="23">
        <v>79</v>
      </c>
      <c r="I43" s="23">
        <v>79</v>
      </c>
      <c r="J43" s="23">
        <v>79</v>
      </c>
      <c r="K43" s="23">
        <v>79</v>
      </c>
      <c r="L43" s="23">
        <v>79</v>
      </c>
      <c r="M43" s="23">
        <v>79</v>
      </c>
      <c r="N43" s="23">
        <v>79</v>
      </c>
      <c r="O43" s="22" t="s">
        <v>135</v>
      </c>
    </row>
    <row r="44" spans="1:15" x14ac:dyDescent="0.2">
      <c r="A44" s="20" t="s">
        <v>120</v>
      </c>
      <c r="B44" s="21" t="s">
        <v>121</v>
      </c>
      <c r="C44" s="21">
        <v>106</v>
      </c>
      <c r="D44" s="21">
        <v>106</v>
      </c>
      <c r="E44" s="21">
        <v>106</v>
      </c>
      <c r="F44" s="21">
        <v>106</v>
      </c>
      <c r="G44" s="21">
        <v>106</v>
      </c>
      <c r="H44" s="21">
        <v>106</v>
      </c>
      <c r="I44" s="21">
        <v>106</v>
      </c>
      <c r="J44" s="21">
        <v>106</v>
      </c>
      <c r="K44" s="21">
        <v>106</v>
      </c>
      <c r="L44" s="21">
        <v>106</v>
      </c>
      <c r="M44" s="21">
        <v>106</v>
      </c>
      <c r="N44" s="21">
        <v>106</v>
      </c>
      <c r="O44" s="22" t="s">
        <v>120</v>
      </c>
    </row>
    <row r="45" spans="1:15" x14ac:dyDescent="0.2">
      <c r="A45" s="20" t="s">
        <v>90</v>
      </c>
      <c r="B45" s="21" t="s">
        <v>91</v>
      </c>
      <c r="C45" s="21">
        <v>167</v>
      </c>
      <c r="D45" s="21">
        <v>167</v>
      </c>
      <c r="E45" s="21">
        <v>167</v>
      </c>
      <c r="F45" s="21">
        <v>167</v>
      </c>
      <c r="G45" s="21">
        <v>167</v>
      </c>
      <c r="H45" s="21">
        <v>167</v>
      </c>
      <c r="I45" s="21">
        <v>167</v>
      </c>
      <c r="J45" s="21">
        <v>167</v>
      </c>
      <c r="K45" s="21">
        <v>167</v>
      </c>
      <c r="L45" s="21">
        <v>167</v>
      </c>
      <c r="M45" s="21">
        <v>167</v>
      </c>
      <c r="N45" s="21">
        <v>167</v>
      </c>
      <c r="O45" s="22" t="s">
        <v>90</v>
      </c>
    </row>
    <row r="46" spans="1:15" x14ac:dyDescent="0.2">
      <c r="A46" s="20" t="s">
        <v>844</v>
      </c>
      <c r="B46" s="21" t="s">
        <v>843</v>
      </c>
      <c r="C46" s="75">
        <v>122</v>
      </c>
      <c r="D46" s="75">
        <v>122</v>
      </c>
      <c r="E46" s="75">
        <v>122</v>
      </c>
      <c r="F46" s="75">
        <v>122</v>
      </c>
      <c r="G46" s="75">
        <v>122</v>
      </c>
      <c r="H46" s="75">
        <v>122</v>
      </c>
      <c r="I46" s="75">
        <v>122</v>
      </c>
      <c r="J46" s="75">
        <v>122</v>
      </c>
      <c r="K46" s="75">
        <v>122</v>
      </c>
      <c r="L46" s="75">
        <v>122</v>
      </c>
      <c r="M46" s="75">
        <v>122</v>
      </c>
      <c r="N46" s="75">
        <v>122</v>
      </c>
      <c r="O46" s="22" t="s">
        <v>844</v>
      </c>
    </row>
    <row r="47" spans="1:15" x14ac:dyDescent="0.2">
      <c r="A47" s="20" t="s">
        <v>118</v>
      </c>
      <c r="B47" s="21" t="s">
        <v>119</v>
      </c>
      <c r="C47" s="21">
        <v>145</v>
      </c>
      <c r="D47" s="21">
        <v>145</v>
      </c>
      <c r="E47" s="21">
        <v>145</v>
      </c>
      <c r="F47" s="21">
        <v>145</v>
      </c>
      <c r="G47" s="21">
        <v>145</v>
      </c>
      <c r="H47" s="21">
        <v>145</v>
      </c>
      <c r="I47" s="21">
        <v>145</v>
      </c>
      <c r="J47" s="21">
        <v>145</v>
      </c>
      <c r="K47" s="21">
        <v>145</v>
      </c>
      <c r="L47" s="21">
        <v>145</v>
      </c>
      <c r="M47" s="21">
        <v>145</v>
      </c>
      <c r="N47" s="21">
        <v>145</v>
      </c>
      <c r="O47" s="22" t="s">
        <v>118</v>
      </c>
    </row>
    <row r="48" spans="1:15" x14ac:dyDescent="0.2">
      <c r="A48" s="20" t="s">
        <v>125</v>
      </c>
      <c r="B48" s="21" t="s">
        <v>126</v>
      </c>
      <c r="C48" s="21">
        <v>93</v>
      </c>
      <c r="D48" s="21">
        <v>93</v>
      </c>
      <c r="E48" s="21">
        <v>93</v>
      </c>
      <c r="F48" s="21">
        <v>93</v>
      </c>
      <c r="G48" s="21">
        <v>93</v>
      </c>
      <c r="H48" s="21">
        <v>93</v>
      </c>
      <c r="I48" s="21">
        <v>93</v>
      </c>
      <c r="J48" s="21">
        <v>93</v>
      </c>
      <c r="K48" s="21">
        <v>93</v>
      </c>
      <c r="L48" s="21">
        <v>93</v>
      </c>
      <c r="M48" s="21">
        <v>93</v>
      </c>
      <c r="N48" s="21">
        <v>93</v>
      </c>
      <c r="O48" s="22" t="s">
        <v>125</v>
      </c>
    </row>
    <row r="49" spans="1:15" x14ac:dyDescent="0.2">
      <c r="A49" s="20" t="s">
        <v>246</v>
      </c>
      <c r="B49" s="21" t="s">
        <v>247</v>
      </c>
      <c r="C49" s="21">
        <v>126</v>
      </c>
      <c r="D49" s="21">
        <v>126</v>
      </c>
      <c r="E49" s="21">
        <v>126</v>
      </c>
      <c r="F49" s="21">
        <v>126</v>
      </c>
      <c r="G49" s="21">
        <v>126</v>
      </c>
      <c r="H49" s="21">
        <v>126</v>
      </c>
      <c r="I49" s="21">
        <v>126</v>
      </c>
      <c r="J49" s="21">
        <v>126</v>
      </c>
      <c r="K49" s="21">
        <v>126</v>
      </c>
      <c r="L49" s="21">
        <v>126</v>
      </c>
      <c r="M49" s="21">
        <v>126</v>
      </c>
      <c r="N49" s="21">
        <v>126</v>
      </c>
      <c r="O49" s="22" t="s">
        <v>246</v>
      </c>
    </row>
    <row r="50" spans="1:15" x14ac:dyDescent="0.2">
      <c r="A50" s="20" t="s">
        <v>127</v>
      </c>
      <c r="B50" s="21" t="s">
        <v>128</v>
      </c>
      <c r="C50" s="23">
        <v>69</v>
      </c>
      <c r="D50" s="23">
        <v>69</v>
      </c>
      <c r="E50" s="23">
        <v>69</v>
      </c>
      <c r="F50" s="23">
        <v>69</v>
      </c>
      <c r="G50" s="23">
        <v>69</v>
      </c>
      <c r="H50" s="23">
        <v>69</v>
      </c>
      <c r="I50" s="23">
        <v>69</v>
      </c>
      <c r="J50" s="23">
        <v>69</v>
      </c>
      <c r="K50" s="23">
        <v>69</v>
      </c>
      <c r="L50" s="23">
        <v>69</v>
      </c>
      <c r="M50" s="23">
        <v>69</v>
      </c>
      <c r="N50" s="23">
        <v>69</v>
      </c>
      <c r="O50" s="22" t="s">
        <v>127</v>
      </c>
    </row>
    <row r="51" spans="1:15" x14ac:dyDescent="0.2">
      <c r="A51" s="20" t="s">
        <v>129</v>
      </c>
      <c r="B51" s="21" t="s">
        <v>130</v>
      </c>
      <c r="C51" s="23">
        <v>74</v>
      </c>
      <c r="D51" s="23">
        <v>74</v>
      </c>
      <c r="E51" s="23">
        <v>74</v>
      </c>
      <c r="F51" s="23">
        <v>74</v>
      </c>
      <c r="G51" s="23">
        <v>74</v>
      </c>
      <c r="H51" s="23">
        <v>74</v>
      </c>
      <c r="I51" s="23">
        <v>74</v>
      </c>
      <c r="J51" s="23">
        <v>74</v>
      </c>
      <c r="K51" s="23">
        <v>74</v>
      </c>
      <c r="L51" s="23">
        <v>74</v>
      </c>
      <c r="M51" s="23">
        <v>74</v>
      </c>
      <c r="N51" s="23">
        <v>74</v>
      </c>
      <c r="O51" s="22" t="s">
        <v>129</v>
      </c>
    </row>
    <row r="52" spans="1:15" x14ac:dyDescent="0.2">
      <c r="A52" s="20" t="s">
        <v>123</v>
      </c>
      <c r="B52" s="21" t="s">
        <v>124</v>
      </c>
      <c r="C52" s="23">
        <v>69</v>
      </c>
      <c r="D52" s="23">
        <v>69</v>
      </c>
      <c r="E52" s="23">
        <v>69</v>
      </c>
      <c r="F52" s="23">
        <v>69</v>
      </c>
      <c r="G52" s="23">
        <v>69</v>
      </c>
      <c r="H52" s="23">
        <v>69</v>
      </c>
      <c r="I52" s="23">
        <v>69</v>
      </c>
      <c r="J52" s="23">
        <v>69</v>
      </c>
      <c r="K52" s="23">
        <v>69</v>
      </c>
      <c r="L52" s="23">
        <v>69</v>
      </c>
      <c r="M52" s="23">
        <v>69</v>
      </c>
      <c r="N52" s="23">
        <v>69</v>
      </c>
      <c r="O52" s="22" t="s">
        <v>123</v>
      </c>
    </row>
    <row r="53" spans="1:15" x14ac:dyDescent="0.2">
      <c r="A53" s="20" t="s">
        <v>642</v>
      </c>
      <c r="B53" s="21" t="s">
        <v>643</v>
      </c>
      <c r="C53" s="21">
        <v>108</v>
      </c>
      <c r="D53" s="21">
        <v>108</v>
      </c>
      <c r="E53" s="21">
        <v>108</v>
      </c>
      <c r="F53" s="21">
        <v>108</v>
      </c>
      <c r="G53" s="21">
        <v>108</v>
      </c>
      <c r="H53" s="21">
        <v>108</v>
      </c>
      <c r="I53" s="21">
        <v>108</v>
      </c>
      <c r="J53" s="21">
        <v>108</v>
      </c>
      <c r="K53" s="21">
        <v>108</v>
      </c>
      <c r="L53" s="21">
        <v>108</v>
      </c>
      <c r="M53" s="21">
        <v>108</v>
      </c>
      <c r="N53" s="21">
        <v>108</v>
      </c>
      <c r="O53" s="22" t="s">
        <v>642</v>
      </c>
    </row>
    <row r="54" spans="1:15" x14ac:dyDescent="0.2">
      <c r="A54" s="20" t="s">
        <v>757</v>
      </c>
      <c r="B54" s="21" t="s">
        <v>758</v>
      </c>
      <c r="C54" s="21">
        <v>108</v>
      </c>
      <c r="D54" s="21">
        <v>108</v>
      </c>
      <c r="E54" s="21">
        <v>108</v>
      </c>
      <c r="F54" s="21">
        <v>108</v>
      </c>
      <c r="G54" s="21">
        <v>108</v>
      </c>
      <c r="H54" s="21">
        <v>108</v>
      </c>
      <c r="I54" s="21">
        <v>108</v>
      </c>
      <c r="J54" s="21">
        <v>108</v>
      </c>
      <c r="K54" s="21">
        <v>108</v>
      </c>
      <c r="L54" s="21">
        <v>108</v>
      </c>
      <c r="M54" s="21">
        <v>108</v>
      </c>
      <c r="N54" s="21">
        <v>108</v>
      </c>
      <c r="O54" s="22" t="s">
        <v>757</v>
      </c>
    </row>
    <row r="55" spans="1:15" x14ac:dyDescent="0.2">
      <c r="A55" s="20" t="s">
        <v>161</v>
      </c>
      <c r="B55" s="21" t="s">
        <v>162</v>
      </c>
      <c r="C55" s="21">
        <v>117</v>
      </c>
      <c r="D55" s="21">
        <v>117</v>
      </c>
      <c r="E55" s="21">
        <v>117</v>
      </c>
      <c r="F55" s="21">
        <v>117</v>
      </c>
      <c r="G55" s="21">
        <v>117</v>
      </c>
      <c r="H55" s="21">
        <v>117</v>
      </c>
      <c r="I55" s="21">
        <v>117</v>
      </c>
      <c r="J55" s="21">
        <v>117</v>
      </c>
      <c r="K55" s="21">
        <v>117</v>
      </c>
      <c r="L55" s="21">
        <v>117</v>
      </c>
      <c r="M55" s="21">
        <v>117</v>
      </c>
      <c r="N55" s="21">
        <v>117</v>
      </c>
      <c r="O55" s="22" t="s">
        <v>161</v>
      </c>
    </row>
    <row r="56" spans="1:15" x14ac:dyDescent="0.2">
      <c r="A56" s="20" t="s">
        <v>169</v>
      </c>
      <c r="B56" s="21" t="s">
        <v>170</v>
      </c>
      <c r="C56" s="21">
        <v>117</v>
      </c>
      <c r="D56" s="21">
        <v>117</v>
      </c>
      <c r="E56" s="21">
        <v>117</v>
      </c>
      <c r="F56" s="21">
        <v>117</v>
      </c>
      <c r="G56" s="21">
        <v>117</v>
      </c>
      <c r="H56" s="21">
        <v>117</v>
      </c>
      <c r="I56" s="21">
        <v>117</v>
      </c>
      <c r="J56" s="21">
        <v>117</v>
      </c>
      <c r="K56" s="21">
        <v>117</v>
      </c>
      <c r="L56" s="21">
        <v>117</v>
      </c>
      <c r="M56" s="21">
        <v>117</v>
      </c>
      <c r="N56" s="21">
        <v>117</v>
      </c>
      <c r="O56" s="22" t="s">
        <v>169</v>
      </c>
    </row>
    <row r="57" spans="1:15" x14ac:dyDescent="0.2">
      <c r="A57" s="20" t="s">
        <v>185</v>
      </c>
      <c r="B57" s="21" t="s">
        <v>186</v>
      </c>
      <c r="C57" s="21">
        <v>119</v>
      </c>
      <c r="D57" s="21">
        <v>119</v>
      </c>
      <c r="E57" s="21">
        <v>119</v>
      </c>
      <c r="F57" s="21">
        <v>119</v>
      </c>
      <c r="G57" s="21">
        <v>119</v>
      </c>
      <c r="H57" s="21">
        <v>119</v>
      </c>
      <c r="I57" s="21">
        <v>119</v>
      </c>
      <c r="J57" s="21">
        <v>119</v>
      </c>
      <c r="K57" s="21">
        <v>119</v>
      </c>
      <c r="L57" s="21">
        <v>119</v>
      </c>
      <c r="M57" s="21">
        <v>119</v>
      </c>
      <c r="N57" s="21">
        <v>119</v>
      </c>
      <c r="O57" s="22" t="s">
        <v>185</v>
      </c>
    </row>
    <row r="58" spans="1:15" x14ac:dyDescent="0.2">
      <c r="A58" s="20" t="s">
        <v>141</v>
      </c>
      <c r="B58" s="21" t="s">
        <v>142</v>
      </c>
      <c r="C58" s="21">
        <v>91</v>
      </c>
      <c r="D58" s="21">
        <v>91</v>
      </c>
      <c r="E58" s="21">
        <v>91</v>
      </c>
      <c r="F58" s="21">
        <v>91</v>
      </c>
      <c r="G58" s="21">
        <v>91</v>
      </c>
      <c r="H58" s="21">
        <v>91</v>
      </c>
      <c r="I58" s="21">
        <v>91</v>
      </c>
      <c r="J58" s="21">
        <v>91</v>
      </c>
      <c r="K58" s="21">
        <v>91</v>
      </c>
      <c r="L58" s="21">
        <v>91</v>
      </c>
      <c r="M58" s="21">
        <v>91</v>
      </c>
      <c r="N58" s="21">
        <v>91</v>
      </c>
      <c r="O58" s="22" t="s">
        <v>141</v>
      </c>
    </row>
    <row r="59" spans="1:15" x14ac:dyDescent="0.2">
      <c r="A59" s="20" t="s">
        <v>143</v>
      </c>
      <c r="B59" s="21" t="s">
        <v>144</v>
      </c>
      <c r="C59" s="21">
        <v>261</v>
      </c>
      <c r="D59" s="21">
        <v>261</v>
      </c>
      <c r="E59" s="21">
        <v>261</v>
      </c>
      <c r="F59" s="21">
        <v>261</v>
      </c>
      <c r="G59" s="21">
        <v>261</v>
      </c>
      <c r="H59" s="21">
        <v>261</v>
      </c>
      <c r="I59" s="21">
        <v>261</v>
      </c>
      <c r="J59" s="21">
        <v>261</v>
      </c>
      <c r="K59" s="21">
        <v>261</v>
      </c>
      <c r="L59" s="21">
        <v>261</v>
      </c>
      <c r="M59" s="21">
        <v>261</v>
      </c>
      <c r="N59" s="21">
        <v>261</v>
      </c>
      <c r="O59" s="22" t="s">
        <v>143</v>
      </c>
    </row>
    <row r="60" spans="1:15" x14ac:dyDescent="0.2">
      <c r="A60" s="20" t="s">
        <v>155</v>
      </c>
      <c r="B60" s="21" t="s">
        <v>156</v>
      </c>
      <c r="C60" s="23">
        <v>59</v>
      </c>
      <c r="D60" s="23">
        <v>59</v>
      </c>
      <c r="E60" s="23">
        <v>59</v>
      </c>
      <c r="F60" s="23">
        <v>59</v>
      </c>
      <c r="G60" s="23">
        <v>59</v>
      </c>
      <c r="H60" s="23">
        <v>59</v>
      </c>
      <c r="I60" s="23">
        <v>59</v>
      </c>
      <c r="J60" s="23">
        <v>59</v>
      </c>
      <c r="K60" s="23">
        <v>59</v>
      </c>
      <c r="L60" s="23">
        <v>59</v>
      </c>
      <c r="M60" s="23">
        <v>59</v>
      </c>
      <c r="N60" s="23">
        <v>59</v>
      </c>
      <c r="O60" s="22" t="s">
        <v>155</v>
      </c>
    </row>
    <row r="61" spans="1:15" x14ac:dyDescent="0.2">
      <c r="A61" s="20" t="s">
        <v>167</v>
      </c>
      <c r="B61" s="21" t="s">
        <v>168</v>
      </c>
      <c r="C61" s="23">
        <v>59</v>
      </c>
      <c r="D61" s="23">
        <v>59</v>
      </c>
      <c r="E61" s="23">
        <v>59</v>
      </c>
      <c r="F61" s="23">
        <v>59</v>
      </c>
      <c r="G61" s="23">
        <v>59</v>
      </c>
      <c r="H61" s="23">
        <v>59</v>
      </c>
      <c r="I61" s="23">
        <v>59</v>
      </c>
      <c r="J61" s="23">
        <v>59</v>
      </c>
      <c r="K61" s="23">
        <v>59</v>
      </c>
      <c r="L61" s="23">
        <v>59</v>
      </c>
      <c r="M61" s="23">
        <v>59</v>
      </c>
      <c r="N61" s="23">
        <v>59</v>
      </c>
      <c r="O61" s="22" t="s">
        <v>167</v>
      </c>
    </row>
    <row r="62" spans="1:15" x14ac:dyDescent="0.2">
      <c r="A62" s="20" t="s">
        <v>153</v>
      </c>
      <c r="B62" s="21" t="s">
        <v>154</v>
      </c>
      <c r="C62" s="23">
        <v>59</v>
      </c>
      <c r="D62" s="23">
        <v>59</v>
      </c>
      <c r="E62" s="23">
        <v>59</v>
      </c>
      <c r="F62" s="23">
        <v>59</v>
      </c>
      <c r="G62" s="23">
        <v>59</v>
      </c>
      <c r="H62" s="23">
        <v>59</v>
      </c>
      <c r="I62" s="23">
        <v>59</v>
      </c>
      <c r="J62" s="23">
        <v>59</v>
      </c>
      <c r="K62" s="23">
        <v>59</v>
      </c>
      <c r="L62" s="23">
        <v>59</v>
      </c>
      <c r="M62" s="23">
        <v>59</v>
      </c>
      <c r="N62" s="23">
        <v>59</v>
      </c>
      <c r="O62" s="22" t="s">
        <v>153</v>
      </c>
    </row>
    <row r="63" spans="1:15" x14ac:dyDescent="0.2">
      <c r="A63" s="20" t="s">
        <v>181</v>
      </c>
      <c r="B63" s="21" t="s">
        <v>182</v>
      </c>
      <c r="C63" s="23">
        <v>64</v>
      </c>
      <c r="D63" s="23">
        <v>64</v>
      </c>
      <c r="E63" s="23">
        <v>64</v>
      </c>
      <c r="F63" s="23">
        <v>64</v>
      </c>
      <c r="G63" s="23">
        <v>64</v>
      </c>
      <c r="H63" s="23">
        <v>64</v>
      </c>
      <c r="I63" s="23">
        <v>64</v>
      </c>
      <c r="J63" s="23">
        <v>64</v>
      </c>
      <c r="K63" s="23">
        <v>64</v>
      </c>
      <c r="L63" s="23">
        <v>64</v>
      </c>
      <c r="M63" s="23">
        <v>64</v>
      </c>
      <c r="N63" s="23">
        <v>64</v>
      </c>
      <c r="O63" s="22" t="s">
        <v>181</v>
      </c>
    </row>
    <row r="64" spans="1:15" x14ac:dyDescent="0.2">
      <c r="A64" s="20" t="s">
        <v>163</v>
      </c>
      <c r="B64" s="21" t="s">
        <v>164</v>
      </c>
      <c r="C64" s="23">
        <v>69</v>
      </c>
      <c r="D64" s="23">
        <v>69</v>
      </c>
      <c r="E64" s="23">
        <v>69</v>
      </c>
      <c r="F64" s="23">
        <v>69</v>
      </c>
      <c r="G64" s="23">
        <v>69</v>
      </c>
      <c r="H64" s="23">
        <v>69</v>
      </c>
      <c r="I64" s="23">
        <v>69</v>
      </c>
      <c r="J64" s="23">
        <v>69</v>
      </c>
      <c r="K64" s="23">
        <v>69</v>
      </c>
      <c r="L64" s="23">
        <v>69</v>
      </c>
      <c r="M64" s="23">
        <v>69</v>
      </c>
      <c r="N64" s="23">
        <v>69</v>
      </c>
      <c r="O64" s="22" t="s">
        <v>163</v>
      </c>
    </row>
    <row r="65" spans="1:15" x14ac:dyDescent="0.2">
      <c r="A65" s="20" t="s">
        <v>151</v>
      </c>
      <c r="B65" s="21" t="s">
        <v>152</v>
      </c>
      <c r="C65" s="23">
        <v>69</v>
      </c>
      <c r="D65" s="23">
        <v>69</v>
      </c>
      <c r="E65" s="23">
        <v>69</v>
      </c>
      <c r="F65" s="23">
        <v>69</v>
      </c>
      <c r="G65" s="23">
        <v>69</v>
      </c>
      <c r="H65" s="23">
        <v>69</v>
      </c>
      <c r="I65" s="23">
        <v>69</v>
      </c>
      <c r="J65" s="23">
        <v>69</v>
      </c>
      <c r="K65" s="23">
        <v>69</v>
      </c>
      <c r="L65" s="23">
        <v>69</v>
      </c>
      <c r="M65" s="23">
        <v>69</v>
      </c>
      <c r="N65" s="23">
        <v>69</v>
      </c>
      <c r="O65" s="22" t="s">
        <v>151</v>
      </c>
    </row>
    <row r="66" spans="1:15" x14ac:dyDescent="0.2">
      <c r="A66" s="20" t="s">
        <v>149</v>
      </c>
      <c r="B66" s="21" t="s">
        <v>150</v>
      </c>
      <c r="C66" s="23">
        <v>64</v>
      </c>
      <c r="D66" s="23">
        <v>64</v>
      </c>
      <c r="E66" s="23">
        <v>64</v>
      </c>
      <c r="F66" s="23">
        <v>64</v>
      </c>
      <c r="G66" s="23">
        <v>64</v>
      </c>
      <c r="H66" s="23">
        <v>64</v>
      </c>
      <c r="I66" s="23">
        <v>64</v>
      </c>
      <c r="J66" s="23">
        <v>64</v>
      </c>
      <c r="K66" s="23">
        <v>64</v>
      </c>
      <c r="L66" s="23">
        <v>64</v>
      </c>
      <c r="M66" s="23">
        <v>64</v>
      </c>
      <c r="N66" s="23">
        <v>64</v>
      </c>
      <c r="O66" s="22" t="s">
        <v>149</v>
      </c>
    </row>
    <row r="67" spans="1:15" x14ac:dyDescent="0.2">
      <c r="A67" s="20" t="s">
        <v>183</v>
      </c>
      <c r="B67" s="21" t="s">
        <v>184</v>
      </c>
      <c r="C67" s="21">
        <v>123</v>
      </c>
      <c r="D67" s="21">
        <v>123</v>
      </c>
      <c r="E67" s="21">
        <v>123</v>
      </c>
      <c r="F67" s="21">
        <v>123</v>
      </c>
      <c r="G67" s="21">
        <v>123</v>
      </c>
      <c r="H67" s="21">
        <v>123</v>
      </c>
      <c r="I67" s="21">
        <v>123</v>
      </c>
      <c r="J67" s="21">
        <v>123</v>
      </c>
      <c r="K67" s="21">
        <v>123</v>
      </c>
      <c r="L67" s="21">
        <v>123</v>
      </c>
      <c r="M67" s="21">
        <v>123</v>
      </c>
      <c r="N67" s="21">
        <v>123</v>
      </c>
      <c r="O67" s="22" t="s">
        <v>183</v>
      </c>
    </row>
    <row r="68" spans="1:15" x14ac:dyDescent="0.2">
      <c r="A68" s="20" t="s">
        <v>529</v>
      </c>
      <c r="B68" s="21" t="s">
        <v>530</v>
      </c>
      <c r="C68" s="23">
        <v>79</v>
      </c>
      <c r="D68" s="23">
        <v>79</v>
      </c>
      <c r="E68" s="23">
        <v>79</v>
      </c>
      <c r="F68" s="23">
        <v>79</v>
      </c>
      <c r="G68" s="23">
        <v>79</v>
      </c>
      <c r="H68" s="23">
        <v>79</v>
      </c>
      <c r="I68" s="23">
        <v>79</v>
      </c>
      <c r="J68" s="23">
        <v>79</v>
      </c>
      <c r="K68" s="23">
        <v>79</v>
      </c>
      <c r="L68" s="23">
        <v>79</v>
      </c>
      <c r="M68" s="23">
        <v>79</v>
      </c>
      <c r="N68" s="23">
        <v>79</v>
      </c>
      <c r="O68" s="22" t="s">
        <v>529</v>
      </c>
    </row>
    <row r="69" spans="1:15" x14ac:dyDescent="0.2">
      <c r="A69" s="20" t="s">
        <v>455</v>
      </c>
      <c r="B69" s="21" t="s">
        <v>456</v>
      </c>
      <c r="C69" s="23">
        <v>79</v>
      </c>
      <c r="D69" s="23">
        <v>79</v>
      </c>
      <c r="E69" s="23">
        <v>79</v>
      </c>
      <c r="F69" s="23">
        <v>79</v>
      </c>
      <c r="G69" s="23">
        <v>79</v>
      </c>
      <c r="H69" s="23">
        <v>79</v>
      </c>
      <c r="I69" s="23">
        <v>79</v>
      </c>
      <c r="J69" s="23">
        <v>79</v>
      </c>
      <c r="K69" s="23">
        <v>79</v>
      </c>
      <c r="L69" s="23">
        <v>79</v>
      </c>
      <c r="M69" s="23">
        <v>79</v>
      </c>
      <c r="N69" s="23">
        <v>79</v>
      </c>
      <c r="O69" s="22" t="s">
        <v>455</v>
      </c>
    </row>
    <row r="70" spans="1:15" x14ac:dyDescent="0.2">
      <c r="A70" s="20" t="s">
        <v>189</v>
      </c>
      <c r="B70" s="21" t="s">
        <v>190</v>
      </c>
      <c r="C70" s="21">
        <v>75</v>
      </c>
      <c r="D70" s="21">
        <v>75</v>
      </c>
      <c r="E70" s="21">
        <v>75</v>
      </c>
      <c r="F70" s="21">
        <v>75</v>
      </c>
      <c r="G70" s="21">
        <v>75</v>
      </c>
      <c r="H70" s="21">
        <v>75</v>
      </c>
      <c r="I70" s="21">
        <v>75</v>
      </c>
      <c r="J70" s="21">
        <v>75</v>
      </c>
      <c r="K70" s="21">
        <v>75</v>
      </c>
      <c r="L70" s="21">
        <v>75</v>
      </c>
      <c r="M70" s="21">
        <v>75</v>
      </c>
      <c r="N70" s="21">
        <v>75</v>
      </c>
      <c r="O70" s="22" t="s">
        <v>189</v>
      </c>
    </row>
    <row r="71" spans="1:15" x14ac:dyDescent="0.2">
      <c r="A71" s="20" t="s">
        <v>147</v>
      </c>
      <c r="B71" s="21" t="s">
        <v>148</v>
      </c>
      <c r="C71" s="21">
        <v>49</v>
      </c>
      <c r="D71" s="21">
        <v>49</v>
      </c>
      <c r="E71" s="21">
        <v>49</v>
      </c>
      <c r="F71" s="21">
        <v>49</v>
      </c>
      <c r="G71" s="21">
        <v>49</v>
      </c>
      <c r="H71" s="21">
        <v>49</v>
      </c>
      <c r="I71" s="21">
        <v>49</v>
      </c>
      <c r="J71" s="21">
        <v>49</v>
      </c>
      <c r="K71" s="21">
        <v>49</v>
      </c>
      <c r="L71" s="21">
        <v>49</v>
      </c>
      <c r="M71" s="21">
        <v>49</v>
      </c>
      <c r="N71" s="21">
        <v>49</v>
      </c>
      <c r="O71" s="22" t="s">
        <v>147</v>
      </c>
    </row>
    <row r="72" spans="1:15" x14ac:dyDescent="0.2">
      <c r="A72" s="20" t="s">
        <v>191</v>
      </c>
      <c r="B72" s="21" t="s">
        <v>192</v>
      </c>
      <c r="C72" s="23">
        <v>74</v>
      </c>
      <c r="D72" s="23">
        <v>74</v>
      </c>
      <c r="E72" s="23">
        <v>74</v>
      </c>
      <c r="F72" s="23">
        <v>74</v>
      </c>
      <c r="G72" s="23">
        <v>74</v>
      </c>
      <c r="H72" s="23">
        <v>74</v>
      </c>
      <c r="I72" s="23">
        <v>74</v>
      </c>
      <c r="J72" s="23">
        <v>74</v>
      </c>
      <c r="K72" s="23">
        <v>74</v>
      </c>
      <c r="L72" s="23">
        <v>74</v>
      </c>
      <c r="M72" s="23">
        <v>74</v>
      </c>
      <c r="N72" s="23">
        <v>74</v>
      </c>
      <c r="O72" s="22" t="s">
        <v>191</v>
      </c>
    </row>
    <row r="73" spans="1:15" x14ac:dyDescent="0.2">
      <c r="A73" s="20" t="s">
        <v>157</v>
      </c>
      <c r="B73" s="21" t="s">
        <v>158</v>
      </c>
      <c r="C73" s="23">
        <v>69</v>
      </c>
      <c r="D73" s="23">
        <v>69</v>
      </c>
      <c r="E73" s="23">
        <v>69</v>
      </c>
      <c r="F73" s="23">
        <v>69</v>
      </c>
      <c r="G73" s="23">
        <v>69</v>
      </c>
      <c r="H73" s="23">
        <v>69</v>
      </c>
      <c r="I73" s="23">
        <v>69</v>
      </c>
      <c r="J73" s="23">
        <v>69</v>
      </c>
      <c r="K73" s="23">
        <v>69</v>
      </c>
      <c r="L73" s="23">
        <v>69</v>
      </c>
      <c r="M73" s="23">
        <v>69</v>
      </c>
      <c r="N73" s="23">
        <v>69</v>
      </c>
      <c r="O73" s="22" t="s">
        <v>157</v>
      </c>
    </row>
    <row r="74" spans="1:15" x14ac:dyDescent="0.2">
      <c r="A74" s="20" t="s">
        <v>159</v>
      </c>
      <c r="B74" s="21" t="s">
        <v>160</v>
      </c>
      <c r="C74" s="23">
        <v>59</v>
      </c>
      <c r="D74" s="23">
        <v>59</v>
      </c>
      <c r="E74" s="23">
        <v>59</v>
      </c>
      <c r="F74" s="23">
        <v>59</v>
      </c>
      <c r="G74" s="23">
        <v>59</v>
      </c>
      <c r="H74" s="23">
        <v>59</v>
      </c>
      <c r="I74" s="23">
        <v>59</v>
      </c>
      <c r="J74" s="23">
        <v>59</v>
      </c>
      <c r="K74" s="23">
        <v>59</v>
      </c>
      <c r="L74" s="23">
        <v>59</v>
      </c>
      <c r="M74" s="23">
        <v>59</v>
      </c>
      <c r="N74" s="23">
        <v>59</v>
      </c>
      <c r="O74" s="22" t="s">
        <v>159</v>
      </c>
    </row>
    <row r="75" spans="1:15" x14ac:dyDescent="0.2">
      <c r="A75" s="20" t="s">
        <v>173</v>
      </c>
      <c r="B75" s="21" t="s">
        <v>174</v>
      </c>
      <c r="C75" s="23">
        <v>69</v>
      </c>
      <c r="D75" s="23">
        <v>69</v>
      </c>
      <c r="E75" s="23">
        <v>69</v>
      </c>
      <c r="F75" s="23">
        <v>69</v>
      </c>
      <c r="G75" s="23">
        <v>69</v>
      </c>
      <c r="H75" s="23">
        <v>69</v>
      </c>
      <c r="I75" s="23">
        <v>69</v>
      </c>
      <c r="J75" s="23">
        <v>69</v>
      </c>
      <c r="K75" s="23">
        <v>69</v>
      </c>
      <c r="L75" s="23">
        <v>69</v>
      </c>
      <c r="M75" s="23">
        <v>69</v>
      </c>
      <c r="N75" s="23">
        <v>69</v>
      </c>
      <c r="O75" s="22" t="s">
        <v>173</v>
      </c>
    </row>
    <row r="76" spans="1:15" x14ac:dyDescent="0.2">
      <c r="A76" s="20" t="s">
        <v>175</v>
      </c>
      <c r="B76" s="21" t="s">
        <v>176</v>
      </c>
      <c r="C76" s="23">
        <v>59</v>
      </c>
      <c r="D76" s="23">
        <v>59</v>
      </c>
      <c r="E76" s="23">
        <v>59</v>
      </c>
      <c r="F76" s="23">
        <v>59</v>
      </c>
      <c r="G76" s="23">
        <v>59</v>
      </c>
      <c r="H76" s="23">
        <v>59</v>
      </c>
      <c r="I76" s="23">
        <v>59</v>
      </c>
      <c r="J76" s="23">
        <v>59</v>
      </c>
      <c r="K76" s="23">
        <v>59</v>
      </c>
      <c r="L76" s="23">
        <v>59</v>
      </c>
      <c r="M76" s="23">
        <v>59</v>
      </c>
      <c r="N76" s="23">
        <v>59</v>
      </c>
      <c r="O76" s="22" t="s">
        <v>175</v>
      </c>
    </row>
    <row r="77" spans="1:15" x14ac:dyDescent="0.2">
      <c r="A77" s="20" t="s">
        <v>137</v>
      </c>
      <c r="B77" s="21" t="s">
        <v>138</v>
      </c>
      <c r="C77" s="23">
        <v>64</v>
      </c>
      <c r="D77" s="23">
        <v>64</v>
      </c>
      <c r="E77" s="23">
        <v>64</v>
      </c>
      <c r="F77" s="23">
        <v>64</v>
      </c>
      <c r="G77" s="23">
        <v>64</v>
      </c>
      <c r="H77" s="23">
        <v>64</v>
      </c>
      <c r="I77" s="23">
        <v>64</v>
      </c>
      <c r="J77" s="23">
        <v>64</v>
      </c>
      <c r="K77" s="23">
        <v>64</v>
      </c>
      <c r="L77" s="23">
        <v>64</v>
      </c>
      <c r="M77" s="23">
        <v>64</v>
      </c>
      <c r="N77" s="23">
        <v>64</v>
      </c>
      <c r="O77" s="22" t="s">
        <v>137</v>
      </c>
    </row>
    <row r="78" spans="1:15" x14ac:dyDescent="0.2">
      <c r="A78" s="20" t="s">
        <v>165</v>
      </c>
      <c r="B78" s="21" t="s">
        <v>166</v>
      </c>
      <c r="C78" s="23">
        <v>64</v>
      </c>
      <c r="D78" s="23">
        <v>64</v>
      </c>
      <c r="E78" s="23">
        <v>64</v>
      </c>
      <c r="F78" s="23">
        <v>64</v>
      </c>
      <c r="G78" s="23">
        <v>64</v>
      </c>
      <c r="H78" s="23">
        <v>64</v>
      </c>
      <c r="I78" s="23">
        <v>64</v>
      </c>
      <c r="J78" s="23">
        <v>64</v>
      </c>
      <c r="K78" s="23">
        <v>64</v>
      </c>
      <c r="L78" s="23">
        <v>64</v>
      </c>
      <c r="M78" s="23">
        <v>64</v>
      </c>
      <c r="N78" s="23">
        <v>64</v>
      </c>
      <c r="O78" s="22" t="s">
        <v>165</v>
      </c>
    </row>
    <row r="79" spans="1:15" x14ac:dyDescent="0.2">
      <c r="A79" s="20" t="s">
        <v>177</v>
      </c>
      <c r="B79" s="21" t="s">
        <v>178</v>
      </c>
      <c r="C79" s="21">
        <v>146</v>
      </c>
      <c r="D79" s="21">
        <v>146</v>
      </c>
      <c r="E79" s="21">
        <v>146</v>
      </c>
      <c r="F79" s="21">
        <v>146</v>
      </c>
      <c r="G79" s="21">
        <v>146</v>
      </c>
      <c r="H79" s="21">
        <v>146</v>
      </c>
      <c r="I79" s="21">
        <v>146</v>
      </c>
      <c r="J79" s="21">
        <v>146</v>
      </c>
      <c r="K79" s="21">
        <v>146</v>
      </c>
      <c r="L79" s="21">
        <v>146</v>
      </c>
      <c r="M79" s="21">
        <v>146</v>
      </c>
      <c r="N79" s="21">
        <v>146</v>
      </c>
      <c r="O79" s="22" t="s">
        <v>177</v>
      </c>
    </row>
    <row r="80" spans="1:15" x14ac:dyDescent="0.2">
      <c r="A80" s="20" t="s">
        <v>179</v>
      </c>
      <c r="B80" s="21" t="s">
        <v>180</v>
      </c>
      <c r="C80" s="21">
        <v>64</v>
      </c>
      <c r="D80" s="23">
        <v>64</v>
      </c>
      <c r="E80" s="23">
        <v>64</v>
      </c>
      <c r="F80" s="23">
        <v>64</v>
      </c>
      <c r="G80" s="23">
        <v>64</v>
      </c>
      <c r="H80" s="23">
        <v>64</v>
      </c>
      <c r="I80" s="23">
        <v>64</v>
      </c>
      <c r="J80" s="23">
        <v>64</v>
      </c>
      <c r="K80" s="23">
        <v>64</v>
      </c>
      <c r="L80" s="23">
        <v>64</v>
      </c>
      <c r="M80" s="23">
        <v>64</v>
      </c>
      <c r="N80" s="23">
        <v>64</v>
      </c>
      <c r="O80" s="22" t="s">
        <v>179</v>
      </c>
    </row>
    <row r="81" spans="1:15" x14ac:dyDescent="0.2">
      <c r="A81" s="20" t="s">
        <v>195</v>
      </c>
      <c r="B81" s="21" t="s">
        <v>196</v>
      </c>
      <c r="C81" s="23">
        <v>79</v>
      </c>
      <c r="D81" s="21">
        <v>79</v>
      </c>
      <c r="E81" s="21">
        <v>79</v>
      </c>
      <c r="F81" s="21">
        <v>79</v>
      </c>
      <c r="G81" s="21">
        <v>79</v>
      </c>
      <c r="H81" s="21">
        <v>79</v>
      </c>
      <c r="I81" s="21">
        <v>79</v>
      </c>
      <c r="J81" s="21">
        <v>79</v>
      </c>
      <c r="K81" s="21">
        <v>79</v>
      </c>
      <c r="L81" s="21">
        <v>79</v>
      </c>
      <c r="M81" s="21">
        <v>79</v>
      </c>
      <c r="N81" s="21">
        <v>79</v>
      </c>
      <c r="O81" s="22" t="s">
        <v>195</v>
      </c>
    </row>
    <row r="82" spans="1:15" x14ac:dyDescent="0.2">
      <c r="A82" s="20" t="s">
        <v>197</v>
      </c>
      <c r="B82" s="21" t="s">
        <v>198</v>
      </c>
      <c r="C82" s="23">
        <v>69</v>
      </c>
      <c r="D82" s="23">
        <v>69</v>
      </c>
      <c r="E82" s="23">
        <v>69</v>
      </c>
      <c r="F82" s="23">
        <v>69</v>
      </c>
      <c r="G82" s="23">
        <v>69</v>
      </c>
      <c r="H82" s="23">
        <v>69</v>
      </c>
      <c r="I82" s="23">
        <v>69</v>
      </c>
      <c r="J82" s="23">
        <v>69</v>
      </c>
      <c r="K82" s="23">
        <v>69</v>
      </c>
      <c r="L82" s="23">
        <v>69</v>
      </c>
      <c r="M82" s="23">
        <v>69</v>
      </c>
      <c r="N82" s="23">
        <v>69</v>
      </c>
      <c r="O82" s="22" t="s">
        <v>197</v>
      </c>
    </row>
    <row r="83" spans="1:15" x14ac:dyDescent="0.2">
      <c r="A83" s="20" t="s">
        <v>209</v>
      </c>
      <c r="B83" s="21" t="s">
        <v>210</v>
      </c>
      <c r="C83" s="23">
        <v>64</v>
      </c>
      <c r="D83" s="23">
        <v>64</v>
      </c>
      <c r="E83" s="23">
        <v>64</v>
      </c>
      <c r="F83" s="23">
        <v>64</v>
      </c>
      <c r="G83" s="23">
        <v>64</v>
      </c>
      <c r="H83" s="23">
        <v>64</v>
      </c>
      <c r="I83" s="23">
        <v>64</v>
      </c>
      <c r="J83" s="23">
        <v>64</v>
      </c>
      <c r="K83" s="23">
        <v>64</v>
      </c>
      <c r="L83" s="23">
        <v>64</v>
      </c>
      <c r="M83" s="23">
        <v>64</v>
      </c>
      <c r="N83" s="23">
        <v>64</v>
      </c>
      <c r="O83" s="22" t="s">
        <v>209</v>
      </c>
    </row>
    <row r="84" spans="1:15" x14ac:dyDescent="0.2">
      <c r="A84" s="20" t="s">
        <v>199</v>
      </c>
      <c r="B84" s="21" t="s">
        <v>200</v>
      </c>
      <c r="C84" s="23">
        <v>64</v>
      </c>
      <c r="D84" s="23">
        <v>64</v>
      </c>
      <c r="E84" s="23">
        <v>64</v>
      </c>
      <c r="F84" s="23">
        <v>64</v>
      </c>
      <c r="G84" s="23">
        <v>64</v>
      </c>
      <c r="H84" s="23">
        <v>64</v>
      </c>
      <c r="I84" s="23">
        <v>64</v>
      </c>
      <c r="J84" s="23">
        <v>64</v>
      </c>
      <c r="K84" s="23">
        <v>64</v>
      </c>
      <c r="L84" s="23">
        <v>64</v>
      </c>
      <c r="M84" s="23">
        <v>64</v>
      </c>
      <c r="N84" s="23">
        <v>64</v>
      </c>
      <c r="O84" s="22" t="s">
        <v>199</v>
      </c>
    </row>
    <row r="85" spans="1:15" x14ac:dyDescent="0.2">
      <c r="A85" s="20" t="s">
        <v>207</v>
      </c>
      <c r="B85" s="21" t="s">
        <v>208</v>
      </c>
      <c r="C85" s="23">
        <v>79</v>
      </c>
      <c r="D85" s="23">
        <v>79</v>
      </c>
      <c r="E85" s="23">
        <v>79</v>
      </c>
      <c r="F85" s="23">
        <v>79</v>
      </c>
      <c r="G85" s="23">
        <v>79</v>
      </c>
      <c r="H85" s="23">
        <v>79</v>
      </c>
      <c r="I85" s="23">
        <v>79</v>
      </c>
      <c r="J85" s="23">
        <v>79</v>
      </c>
      <c r="K85" s="23">
        <v>79</v>
      </c>
      <c r="L85" s="23">
        <v>79</v>
      </c>
      <c r="M85" s="23">
        <v>79</v>
      </c>
      <c r="N85" s="23">
        <v>79</v>
      </c>
      <c r="O85" s="22" t="s">
        <v>207</v>
      </c>
    </row>
    <row r="86" spans="1:15" x14ac:dyDescent="0.2">
      <c r="A86" s="20" t="s">
        <v>219</v>
      </c>
      <c r="B86" s="21" t="s">
        <v>220</v>
      </c>
      <c r="C86" s="23">
        <v>64</v>
      </c>
      <c r="D86" s="23">
        <v>64</v>
      </c>
      <c r="E86" s="23">
        <v>64</v>
      </c>
      <c r="F86" s="23">
        <v>64</v>
      </c>
      <c r="G86" s="23">
        <v>64</v>
      </c>
      <c r="H86" s="23">
        <v>64</v>
      </c>
      <c r="I86" s="23">
        <v>64</v>
      </c>
      <c r="J86" s="23">
        <v>64</v>
      </c>
      <c r="K86" s="23">
        <v>64</v>
      </c>
      <c r="L86" s="23">
        <v>64</v>
      </c>
      <c r="M86" s="23">
        <v>64</v>
      </c>
      <c r="N86" s="23">
        <v>64</v>
      </c>
      <c r="O86" s="22" t="s">
        <v>219</v>
      </c>
    </row>
    <row r="87" spans="1:15" x14ac:dyDescent="0.2">
      <c r="A87" s="20" t="s">
        <v>221</v>
      </c>
      <c r="B87" s="21" t="s">
        <v>846</v>
      </c>
      <c r="C87" s="21">
        <v>64</v>
      </c>
      <c r="D87" s="23">
        <v>64</v>
      </c>
      <c r="E87" s="23">
        <v>64</v>
      </c>
      <c r="F87" s="23">
        <v>64</v>
      </c>
      <c r="G87" s="23">
        <v>64</v>
      </c>
      <c r="H87" s="23">
        <v>64</v>
      </c>
      <c r="I87" s="23">
        <v>64</v>
      </c>
      <c r="J87" s="23">
        <v>64</v>
      </c>
      <c r="K87" s="23">
        <v>64</v>
      </c>
      <c r="L87" s="23">
        <v>64</v>
      </c>
      <c r="M87" s="23">
        <v>64</v>
      </c>
      <c r="N87" s="23">
        <v>64</v>
      </c>
      <c r="O87" s="22" t="s">
        <v>221</v>
      </c>
    </row>
    <row r="88" spans="1:15" x14ac:dyDescent="0.2">
      <c r="A88" s="20" t="s">
        <v>211</v>
      </c>
      <c r="B88" s="21" t="s">
        <v>212</v>
      </c>
      <c r="C88" s="21">
        <v>160</v>
      </c>
      <c r="D88" s="21">
        <v>160</v>
      </c>
      <c r="E88" s="21">
        <v>160</v>
      </c>
      <c r="F88" s="21">
        <v>160</v>
      </c>
      <c r="G88" s="21">
        <v>160</v>
      </c>
      <c r="H88" s="21">
        <v>160</v>
      </c>
      <c r="I88" s="21">
        <v>160</v>
      </c>
      <c r="J88" s="21">
        <v>160</v>
      </c>
      <c r="K88" s="21">
        <v>160</v>
      </c>
      <c r="L88" s="21">
        <v>160</v>
      </c>
      <c r="M88" s="21">
        <v>160</v>
      </c>
      <c r="N88" s="21">
        <v>160</v>
      </c>
      <c r="O88" s="22" t="s">
        <v>211</v>
      </c>
    </row>
    <row r="89" spans="1:15" x14ac:dyDescent="0.2">
      <c r="A89" s="20" t="s">
        <v>222</v>
      </c>
      <c r="B89" s="21" t="s">
        <v>223</v>
      </c>
      <c r="C89" s="23">
        <v>97</v>
      </c>
      <c r="D89" s="23">
        <v>97</v>
      </c>
      <c r="E89" s="23">
        <v>97</v>
      </c>
      <c r="F89" s="23">
        <v>97</v>
      </c>
      <c r="G89" s="23">
        <v>97</v>
      </c>
      <c r="H89" s="23">
        <v>97</v>
      </c>
      <c r="I89" s="23">
        <v>97</v>
      </c>
      <c r="J89" s="23">
        <v>97</v>
      </c>
      <c r="K89" s="23">
        <v>97</v>
      </c>
      <c r="L89" s="23">
        <v>97</v>
      </c>
      <c r="M89" s="23">
        <v>97</v>
      </c>
      <c r="N89" s="23">
        <v>97</v>
      </c>
      <c r="O89" s="22" t="s">
        <v>222</v>
      </c>
    </row>
    <row r="90" spans="1:15" x14ac:dyDescent="0.2">
      <c r="A90" s="20" t="s">
        <v>201</v>
      </c>
      <c r="B90" s="21" t="s">
        <v>202</v>
      </c>
      <c r="C90" s="21">
        <v>59</v>
      </c>
      <c r="D90" s="23">
        <v>59</v>
      </c>
      <c r="E90" s="23">
        <v>59</v>
      </c>
      <c r="F90" s="23">
        <v>59</v>
      </c>
      <c r="G90" s="23">
        <v>59</v>
      </c>
      <c r="H90" s="23">
        <v>59</v>
      </c>
      <c r="I90" s="23">
        <v>59</v>
      </c>
      <c r="J90" s="23">
        <v>59</v>
      </c>
      <c r="K90" s="23">
        <v>59</v>
      </c>
      <c r="L90" s="23">
        <v>59</v>
      </c>
      <c r="M90" s="23">
        <v>59</v>
      </c>
      <c r="N90" s="23">
        <v>59</v>
      </c>
      <c r="O90" s="22" t="s">
        <v>201</v>
      </c>
    </row>
    <row r="91" spans="1:15" x14ac:dyDescent="0.2">
      <c r="A91" s="20" t="s">
        <v>224</v>
      </c>
      <c r="B91" s="21" t="s">
        <v>225</v>
      </c>
      <c r="C91" s="23">
        <v>127</v>
      </c>
      <c r="D91" s="23">
        <v>127</v>
      </c>
      <c r="E91" s="23">
        <v>127</v>
      </c>
      <c r="F91" s="23">
        <v>127</v>
      </c>
      <c r="G91" s="23">
        <v>127</v>
      </c>
      <c r="H91" s="23">
        <v>127</v>
      </c>
      <c r="I91" s="23">
        <v>127</v>
      </c>
      <c r="J91" s="23">
        <v>127</v>
      </c>
      <c r="K91" s="23">
        <v>127</v>
      </c>
      <c r="L91" s="23">
        <v>127</v>
      </c>
      <c r="M91" s="23">
        <v>127</v>
      </c>
      <c r="N91" s="23">
        <v>127</v>
      </c>
      <c r="O91" s="22" t="s">
        <v>224</v>
      </c>
    </row>
    <row r="92" spans="1:15" x14ac:dyDescent="0.2">
      <c r="A92" s="20" t="s">
        <v>215</v>
      </c>
      <c r="B92" s="21" t="s">
        <v>216</v>
      </c>
      <c r="C92" s="21">
        <v>74</v>
      </c>
      <c r="D92" s="23">
        <v>74</v>
      </c>
      <c r="E92" s="23">
        <v>74</v>
      </c>
      <c r="F92" s="23">
        <v>74</v>
      </c>
      <c r="G92" s="23">
        <v>74</v>
      </c>
      <c r="H92" s="23">
        <v>74</v>
      </c>
      <c r="I92" s="23">
        <v>74</v>
      </c>
      <c r="J92" s="23">
        <v>74</v>
      </c>
      <c r="K92" s="23">
        <v>74</v>
      </c>
      <c r="L92" s="23">
        <v>74</v>
      </c>
      <c r="M92" s="23">
        <v>74</v>
      </c>
      <c r="N92" s="23">
        <v>74</v>
      </c>
      <c r="O92" s="22" t="s">
        <v>215</v>
      </c>
    </row>
    <row r="93" spans="1:15" x14ac:dyDescent="0.2">
      <c r="A93" s="20" t="s">
        <v>226</v>
      </c>
      <c r="B93" s="21" t="s">
        <v>227</v>
      </c>
      <c r="C93" s="21">
        <v>152</v>
      </c>
      <c r="D93" s="21">
        <v>152</v>
      </c>
      <c r="E93" s="21">
        <v>152</v>
      </c>
      <c r="F93" s="21">
        <v>152</v>
      </c>
      <c r="G93" s="21">
        <v>152</v>
      </c>
      <c r="H93" s="21">
        <v>152</v>
      </c>
      <c r="I93" s="21">
        <v>152</v>
      </c>
      <c r="J93" s="21">
        <v>152</v>
      </c>
      <c r="K93" s="21">
        <v>152</v>
      </c>
      <c r="L93" s="21">
        <v>152</v>
      </c>
      <c r="M93" s="21">
        <v>152</v>
      </c>
      <c r="N93" s="21">
        <v>152</v>
      </c>
      <c r="O93" s="22" t="s">
        <v>226</v>
      </c>
    </row>
    <row r="94" spans="1:15" x14ac:dyDescent="0.2">
      <c r="A94" s="20" t="s">
        <v>743</v>
      </c>
      <c r="B94" s="21" t="s">
        <v>744</v>
      </c>
      <c r="C94" s="23">
        <v>124</v>
      </c>
      <c r="D94" s="23">
        <v>124</v>
      </c>
      <c r="E94" s="23">
        <v>124</v>
      </c>
      <c r="F94" s="23">
        <v>124</v>
      </c>
      <c r="G94" s="23">
        <v>124</v>
      </c>
      <c r="H94" s="23">
        <v>124</v>
      </c>
      <c r="I94" s="23">
        <v>124</v>
      </c>
      <c r="J94" s="23">
        <v>124</v>
      </c>
      <c r="K94" s="23">
        <v>124</v>
      </c>
      <c r="L94" s="23">
        <v>124</v>
      </c>
      <c r="M94" s="23">
        <v>124</v>
      </c>
      <c r="N94" s="23">
        <v>124</v>
      </c>
      <c r="O94" s="22" t="s">
        <v>743</v>
      </c>
    </row>
    <row r="95" spans="1:15" x14ac:dyDescent="0.2">
      <c r="A95" s="20" t="s">
        <v>232</v>
      </c>
      <c r="B95" s="21" t="s">
        <v>233</v>
      </c>
      <c r="C95" s="73">
        <v>59</v>
      </c>
      <c r="D95" s="23">
        <v>59</v>
      </c>
      <c r="E95" s="23">
        <v>59</v>
      </c>
      <c r="F95" s="23">
        <v>59</v>
      </c>
      <c r="G95" s="23">
        <v>59</v>
      </c>
      <c r="H95" s="23">
        <v>59</v>
      </c>
      <c r="I95" s="23">
        <v>59</v>
      </c>
      <c r="J95" s="23">
        <v>59</v>
      </c>
      <c r="K95" s="23">
        <v>59</v>
      </c>
      <c r="L95" s="23">
        <v>59</v>
      </c>
      <c r="M95" s="23">
        <v>59</v>
      </c>
      <c r="N95" s="23">
        <v>59</v>
      </c>
      <c r="O95" s="22" t="s">
        <v>232</v>
      </c>
    </row>
    <row r="96" spans="1:15" x14ac:dyDescent="0.2">
      <c r="A96" s="20" t="s">
        <v>234</v>
      </c>
      <c r="B96" s="21" t="s">
        <v>235</v>
      </c>
      <c r="C96" s="23">
        <v>59</v>
      </c>
      <c r="D96" s="23">
        <v>59</v>
      </c>
      <c r="E96" s="23">
        <v>59</v>
      </c>
      <c r="F96" s="23">
        <v>59</v>
      </c>
      <c r="G96" s="23">
        <v>59</v>
      </c>
      <c r="H96" s="23">
        <v>59</v>
      </c>
      <c r="I96" s="23">
        <v>59</v>
      </c>
      <c r="J96" s="23">
        <v>59</v>
      </c>
      <c r="K96" s="23">
        <v>59</v>
      </c>
      <c r="L96" s="23">
        <v>59</v>
      </c>
      <c r="M96" s="23">
        <v>59</v>
      </c>
      <c r="N96" s="23">
        <v>59</v>
      </c>
      <c r="O96" s="22" t="s">
        <v>234</v>
      </c>
    </row>
    <row r="97" spans="1:15" x14ac:dyDescent="0.2">
      <c r="A97" s="20" t="s">
        <v>236</v>
      </c>
      <c r="B97" s="21" t="s">
        <v>237</v>
      </c>
      <c r="C97" s="23">
        <v>64</v>
      </c>
      <c r="D97" s="23">
        <v>64</v>
      </c>
      <c r="E97" s="23">
        <v>64</v>
      </c>
      <c r="F97" s="23">
        <v>64</v>
      </c>
      <c r="G97" s="23">
        <v>64</v>
      </c>
      <c r="H97" s="23">
        <v>64</v>
      </c>
      <c r="I97" s="23">
        <v>64</v>
      </c>
      <c r="J97" s="23">
        <v>64</v>
      </c>
      <c r="K97" s="23">
        <v>64</v>
      </c>
      <c r="L97" s="23">
        <v>64</v>
      </c>
      <c r="M97" s="23">
        <v>64</v>
      </c>
      <c r="N97" s="23">
        <v>64</v>
      </c>
      <c r="O97" s="22" t="s">
        <v>236</v>
      </c>
    </row>
    <row r="98" spans="1:15" x14ac:dyDescent="0.2">
      <c r="A98" s="20" t="s">
        <v>238</v>
      </c>
      <c r="B98" s="21" t="s">
        <v>239</v>
      </c>
      <c r="C98" s="23">
        <v>59</v>
      </c>
      <c r="D98" s="23">
        <v>59</v>
      </c>
      <c r="E98" s="23">
        <v>59</v>
      </c>
      <c r="F98" s="23">
        <v>59</v>
      </c>
      <c r="G98" s="23">
        <v>59</v>
      </c>
      <c r="H98" s="23">
        <v>59</v>
      </c>
      <c r="I98" s="23">
        <v>59</v>
      </c>
      <c r="J98" s="23">
        <v>59</v>
      </c>
      <c r="K98" s="23">
        <v>59</v>
      </c>
      <c r="L98" s="23">
        <v>59</v>
      </c>
      <c r="M98" s="23">
        <v>59</v>
      </c>
      <c r="N98" s="23">
        <v>59</v>
      </c>
      <c r="O98" s="22" t="s">
        <v>238</v>
      </c>
    </row>
    <row r="99" spans="1:15" x14ac:dyDescent="0.2">
      <c r="A99" s="20" t="s">
        <v>248</v>
      </c>
      <c r="B99" s="21" t="s">
        <v>249</v>
      </c>
      <c r="C99" s="23">
        <v>108</v>
      </c>
      <c r="D99" s="23">
        <v>108</v>
      </c>
      <c r="E99" s="23">
        <v>108</v>
      </c>
      <c r="F99" s="23">
        <v>108</v>
      </c>
      <c r="G99" s="23">
        <v>108</v>
      </c>
      <c r="H99" s="23">
        <v>108</v>
      </c>
      <c r="I99" s="23">
        <v>108</v>
      </c>
      <c r="J99" s="23">
        <v>108</v>
      </c>
      <c r="K99" s="23">
        <v>108</v>
      </c>
      <c r="L99" s="23">
        <v>108</v>
      </c>
      <c r="M99" s="23">
        <v>108</v>
      </c>
      <c r="N99" s="23">
        <v>108</v>
      </c>
      <c r="O99" s="22" t="s">
        <v>248</v>
      </c>
    </row>
    <row r="100" spans="1:15" x14ac:dyDescent="0.2">
      <c r="A100" s="20" t="s">
        <v>250</v>
      </c>
      <c r="B100" s="21" t="s">
        <v>251</v>
      </c>
      <c r="C100" s="23">
        <v>59</v>
      </c>
      <c r="D100" s="23">
        <v>59</v>
      </c>
      <c r="E100" s="23">
        <v>59</v>
      </c>
      <c r="F100" s="23">
        <v>59</v>
      </c>
      <c r="G100" s="23">
        <v>59</v>
      </c>
      <c r="H100" s="23">
        <v>59</v>
      </c>
      <c r="I100" s="23">
        <v>59</v>
      </c>
      <c r="J100" s="23">
        <v>59</v>
      </c>
      <c r="K100" s="23">
        <v>59</v>
      </c>
      <c r="L100" s="23">
        <v>59</v>
      </c>
      <c r="M100" s="23">
        <v>59</v>
      </c>
      <c r="N100" s="23">
        <v>59</v>
      </c>
      <c r="O100" s="22" t="s">
        <v>250</v>
      </c>
    </row>
    <row r="101" spans="1:15" x14ac:dyDescent="0.2">
      <c r="A101" s="20" t="s">
        <v>741</v>
      </c>
      <c r="B101" s="21" t="s">
        <v>742</v>
      </c>
      <c r="C101" s="21">
        <v>59</v>
      </c>
      <c r="D101" s="23">
        <v>59</v>
      </c>
      <c r="E101" s="23">
        <v>59</v>
      </c>
      <c r="F101" s="23">
        <v>59</v>
      </c>
      <c r="G101" s="23">
        <v>59</v>
      </c>
      <c r="H101" s="23">
        <v>59</v>
      </c>
      <c r="I101" s="23">
        <v>59</v>
      </c>
      <c r="J101" s="23">
        <v>59</v>
      </c>
      <c r="K101" s="23">
        <v>59</v>
      </c>
      <c r="L101" s="23">
        <v>59</v>
      </c>
      <c r="M101" s="23">
        <v>59</v>
      </c>
      <c r="N101" s="23">
        <v>59</v>
      </c>
      <c r="O101" s="22" t="s">
        <v>741</v>
      </c>
    </row>
    <row r="102" spans="1:15" x14ac:dyDescent="0.2">
      <c r="A102" s="20" t="s">
        <v>84</v>
      </c>
      <c r="B102" s="21" t="s">
        <v>85</v>
      </c>
      <c r="C102" s="23">
        <v>208</v>
      </c>
      <c r="D102" s="23">
        <v>208</v>
      </c>
      <c r="E102" s="23">
        <v>208</v>
      </c>
      <c r="F102" s="23">
        <v>208</v>
      </c>
      <c r="G102" s="23">
        <v>208</v>
      </c>
      <c r="H102" s="23">
        <v>208</v>
      </c>
      <c r="I102" s="23">
        <v>208</v>
      </c>
      <c r="J102" s="23">
        <v>208</v>
      </c>
      <c r="K102" s="23">
        <v>208</v>
      </c>
      <c r="L102" s="23">
        <v>208</v>
      </c>
      <c r="M102" s="23">
        <v>208</v>
      </c>
      <c r="N102" s="23">
        <v>208</v>
      </c>
      <c r="O102" s="22" t="s">
        <v>84</v>
      </c>
    </row>
    <row r="103" spans="1:15" x14ac:dyDescent="0.2">
      <c r="A103" s="20" t="s">
        <v>258</v>
      </c>
      <c r="B103" s="21" t="s">
        <v>259</v>
      </c>
      <c r="C103" s="23">
        <v>74</v>
      </c>
      <c r="D103" s="23">
        <v>74</v>
      </c>
      <c r="E103" s="23">
        <v>74</v>
      </c>
      <c r="F103" s="23">
        <v>74</v>
      </c>
      <c r="G103" s="23">
        <v>74</v>
      </c>
      <c r="H103" s="23">
        <v>74</v>
      </c>
      <c r="I103" s="23">
        <v>74</v>
      </c>
      <c r="J103" s="23">
        <v>74</v>
      </c>
      <c r="K103" s="23">
        <v>74</v>
      </c>
      <c r="L103" s="23">
        <v>74</v>
      </c>
      <c r="M103" s="23">
        <v>74</v>
      </c>
      <c r="N103" s="23">
        <v>74</v>
      </c>
      <c r="O103" s="22" t="s">
        <v>258</v>
      </c>
    </row>
    <row r="104" spans="1:15" x14ac:dyDescent="0.2">
      <c r="A104" s="20" t="s">
        <v>266</v>
      </c>
      <c r="B104" s="21" t="s">
        <v>267</v>
      </c>
      <c r="C104" s="21">
        <v>54</v>
      </c>
      <c r="D104" s="23">
        <v>54</v>
      </c>
      <c r="E104" s="23">
        <v>54</v>
      </c>
      <c r="F104" s="23">
        <v>54</v>
      </c>
      <c r="G104" s="23">
        <v>54</v>
      </c>
      <c r="H104" s="23">
        <v>54</v>
      </c>
      <c r="I104" s="23">
        <v>54</v>
      </c>
      <c r="J104" s="23">
        <v>54</v>
      </c>
      <c r="K104" s="23">
        <v>54</v>
      </c>
      <c r="L104" s="23">
        <v>54</v>
      </c>
      <c r="M104" s="23">
        <v>54</v>
      </c>
      <c r="N104" s="23">
        <v>54</v>
      </c>
      <c r="O104" s="22" t="s">
        <v>266</v>
      </c>
    </row>
    <row r="105" spans="1:15" x14ac:dyDescent="0.2">
      <c r="A105" s="20" t="s">
        <v>264</v>
      </c>
      <c r="B105" s="21" t="s">
        <v>265</v>
      </c>
      <c r="C105" s="23">
        <v>123</v>
      </c>
      <c r="D105" s="23">
        <v>123</v>
      </c>
      <c r="E105" s="23">
        <v>123</v>
      </c>
      <c r="F105" s="23">
        <v>123</v>
      </c>
      <c r="G105" s="23">
        <v>123</v>
      </c>
      <c r="H105" s="23">
        <v>123</v>
      </c>
      <c r="I105" s="23">
        <v>123</v>
      </c>
      <c r="J105" s="23">
        <v>123</v>
      </c>
      <c r="K105" s="23">
        <v>123</v>
      </c>
      <c r="L105" s="23">
        <v>123</v>
      </c>
      <c r="M105" s="23">
        <v>123</v>
      </c>
      <c r="N105" s="23">
        <v>123</v>
      </c>
      <c r="O105" s="22" t="s">
        <v>264</v>
      </c>
    </row>
    <row r="106" spans="1:15" x14ac:dyDescent="0.2">
      <c r="A106" s="20" t="s">
        <v>262</v>
      </c>
      <c r="B106" s="21" t="s">
        <v>263</v>
      </c>
      <c r="C106" s="21">
        <v>59</v>
      </c>
      <c r="D106" s="23">
        <v>59</v>
      </c>
      <c r="E106" s="23">
        <v>59</v>
      </c>
      <c r="F106" s="23">
        <v>59</v>
      </c>
      <c r="G106" s="23">
        <v>59</v>
      </c>
      <c r="H106" s="23">
        <v>59</v>
      </c>
      <c r="I106" s="23">
        <v>59</v>
      </c>
      <c r="J106" s="23">
        <v>59</v>
      </c>
      <c r="K106" s="23">
        <v>59</v>
      </c>
      <c r="L106" s="23">
        <v>59</v>
      </c>
      <c r="M106" s="23">
        <v>59</v>
      </c>
      <c r="N106" s="23">
        <v>59</v>
      </c>
      <c r="O106" s="22" t="s">
        <v>262</v>
      </c>
    </row>
    <row r="107" spans="1:15" x14ac:dyDescent="0.2">
      <c r="A107" s="20" t="s">
        <v>256</v>
      </c>
      <c r="B107" s="21" t="s">
        <v>257</v>
      </c>
      <c r="C107" s="23">
        <v>135</v>
      </c>
      <c r="D107" s="21">
        <v>135</v>
      </c>
      <c r="E107" s="21">
        <v>135</v>
      </c>
      <c r="F107" s="21">
        <v>135</v>
      </c>
      <c r="G107" s="21">
        <v>135</v>
      </c>
      <c r="H107" s="21">
        <v>135</v>
      </c>
      <c r="I107" s="21">
        <v>135</v>
      </c>
      <c r="J107" s="21">
        <v>135</v>
      </c>
      <c r="K107" s="21">
        <v>135</v>
      </c>
      <c r="L107" s="21">
        <v>135</v>
      </c>
      <c r="M107" s="21">
        <v>135</v>
      </c>
      <c r="N107" s="21">
        <v>135</v>
      </c>
      <c r="O107" s="22" t="s">
        <v>256</v>
      </c>
    </row>
    <row r="108" spans="1:15" x14ac:dyDescent="0.2">
      <c r="A108" s="20" t="s">
        <v>260</v>
      </c>
      <c r="B108" s="21" t="s">
        <v>261</v>
      </c>
      <c r="C108" s="23">
        <v>69</v>
      </c>
      <c r="D108" s="23">
        <v>69</v>
      </c>
      <c r="E108" s="23">
        <v>69</v>
      </c>
      <c r="F108" s="23">
        <v>69</v>
      </c>
      <c r="G108" s="23">
        <v>69</v>
      </c>
      <c r="H108" s="23">
        <v>69</v>
      </c>
      <c r="I108" s="23">
        <v>69</v>
      </c>
      <c r="J108" s="23">
        <v>69</v>
      </c>
      <c r="K108" s="23">
        <v>69</v>
      </c>
      <c r="L108" s="23">
        <v>69</v>
      </c>
      <c r="M108" s="23">
        <v>69</v>
      </c>
      <c r="N108" s="23">
        <v>69</v>
      </c>
      <c r="O108" s="22" t="s">
        <v>260</v>
      </c>
    </row>
    <row r="109" spans="1:15" x14ac:dyDescent="0.2">
      <c r="A109" s="20" t="s">
        <v>274</v>
      </c>
      <c r="B109" s="21" t="s">
        <v>275</v>
      </c>
      <c r="C109" s="23">
        <v>59</v>
      </c>
      <c r="D109" s="23">
        <v>59</v>
      </c>
      <c r="E109" s="23">
        <v>59</v>
      </c>
      <c r="F109" s="23">
        <v>59</v>
      </c>
      <c r="G109" s="23">
        <v>59</v>
      </c>
      <c r="H109" s="23">
        <v>59</v>
      </c>
      <c r="I109" s="23">
        <v>59</v>
      </c>
      <c r="J109" s="23">
        <v>59</v>
      </c>
      <c r="K109" s="23">
        <v>59</v>
      </c>
      <c r="L109" s="23">
        <v>59</v>
      </c>
      <c r="M109" s="23">
        <v>59</v>
      </c>
      <c r="N109" s="23">
        <v>59</v>
      </c>
      <c r="O109" s="22" t="s">
        <v>274</v>
      </c>
    </row>
    <row r="110" spans="1:15" x14ac:dyDescent="0.2">
      <c r="A110" s="20" t="s">
        <v>217</v>
      </c>
      <c r="B110" s="21" t="s">
        <v>218</v>
      </c>
      <c r="C110" s="23">
        <v>69</v>
      </c>
      <c r="D110" s="23">
        <v>69</v>
      </c>
      <c r="E110" s="23">
        <v>69</v>
      </c>
      <c r="F110" s="23">
        <v>69</v>
      </c>
      <c r="G110" s="23">
        <v>69</v>
      </c>
      <c r="H110" s="23">
        <v>69</v>
      </c>
      <c r="I110" s="23">
        <v>69</v>
      </c>
      <c r="J110" s="23">
        <v>69</v>
      </c>
      <c r="K110" s="23">
        <v>69</v>
      </c>
      <c r="L110" s="23">
        <v>69</v>
      </c>
      <c r="M110" s="23">
        <v>69</v>
      </c>
      <c r="N110" s="23">
        <v>69</v>
      </c>
      <c r="O110" s="22" t="s">
        <v>217</v>
      </c>
    </row>
    <row r="111" spans="1:15" x14ac:dyDescent="0.2">
      <c r="A111" s="20" t="s">
        <v>736</v>
      </c>
      <c r="B111" s="21" t="s">
        <v>218</v>
      </c>
      <c r="C111" s="23">
        <v>69</v>
      </c>
      <c r="D111" s="23">
        <v>69</v>
      </c>
      <c r="E111" s="23">
        <v>69</v>
      </c>
      <c r="F111" s="23">
        <v>69</v>
      </c>
      <c r="G111" s="23">
        <v>69</v>
      </c>
      <c r="H111" s="23">
        <v>69</v>
      </c>
      <c r="I111" s="23">
        <v>69</v>
      </c>
      <c r="J111" s="23">
        <v>69</v>
      </c>
      <c r="K111" s="23">
        <v>69</v>
      </c>
      <c r="L111" s="23">
        <v>69</v>
      </c>
      <c r="M111" s="23">
        <v>69</v>
      </c>
      <c r="N111" s="23">
        <v>69</v>
      </c>
      <c r="O111" s="22" t="s">
        <v>736</v>
      </c>
    </row>
    <row r="112" spans="1:15" x14ac:dyDescent="0.2">
      <c r="A112" s="20" t="s">
        <v>276</v>
      </c>
      <c r="B112" s="21" t="s">
        <v>277</v>
      </c>
      <c r="C112" s="21">
        <v>64</v>
      </c>
      <c r="D112" s="23">
        <v>64</v>
      </c>
      <c r="E112" s="23">
        <v>64</v>
      </c>
      <c r="F112" s="23">
        <v>64</v>
      </c>
      <c r="G112" s="23">
        <v>64</v>
      </c>
      <c r="H112" s="23">
        <v>64</v>
      </c>
      <c r="I112" s="23">
        <v>64</v>
      </c>
      <c r="J112" s="23">
        <v>64</v>
      </c>
      <c r="K112" s="23">
        <v>64</v>
      </c>
      <c r="L112" s="23">
        <v>64</v>
      </c>
      <c r="M112" s="23">
        <v>64</v>
      </c>
      <c r="N112" s="23">
        <v>64</v>
      </c>
      <c r="O112" s="22" t="s">
        <v>276</v>
      </c>
    </row>
    <row r="113" spans="1:15" x14ac:dyDescent="0.2">
      <c r="A113" s="20" t="s">
        <v>270</v>
      </c>
      <c r="B113" s="21" t="s">
        <v>271</v>
      </c>
      <c r="C113" s="23">
        <v>115</v>
      </c>
      <c r="D113" s="23">
        <v>115</v>
      </c>
      <c r="E113" s="23">
        <v>115</v>
      </c>
      <c r="F113" s="23">
        <v>115</v>
      </c>
      <c r="G113" s="23">
        <v>115</v>
      </c>
      <c r="H113" s="23">
        <v>115</v>
      </c>
      <c r="I113" s="23">
        <v>115</v>
      </c>
      <c r="J113" s="23">
        <v>115</v>
      </c>
      <c r="K113" s="23">
        <v>115</v>
      </c>
      <c r="L113" s="23">
        <v>115</v>
      </c>
      <c r="M113" s="23">
        <v>115</v>
      </c>
      <c r="N113" s="23">
        <v>115</v>
      </c>
      <c r="O113" s="22" t="s">
        <v>270</v>
      </c>
    </row>
    <row r="114" spans="1:15" x14ac:dyDescent="0.2">
      <c r="A114" s="20" t="s">
        <v>252</v>
      </c>
      <c r="B114" s="21" t="s">
        <v>253</v>
      </c>
      <c r="C114" s="23">
        <v>69</v>
      </c>
      <c r="D114" s="23">
        <v>69</v>
      </c>
      <c r="E114" s="23">
        <v>69</v>
      </c>
      <c r="F114" s="23">
        <v>69</v>
      </c>
      <c r="G114" s="23">
        <v>69</v>
      </c>
      <c r="H114" s="23">
        <v>69</v>
      </c>
      <c r="I114" s="23">
        <v>69</v>
      </c>
      <c r="J114" s="23">
        <v>69</v>
      </c>
      <c r="K114" s="23">
        <v>69</v>
      </c>
      <c r="L114" s="23">
        <v>69</v>
      </c>
      <c r="M114" s="23">
        <v>69</v>
      </c>
      <c r="N114" s="23">
        <v>69</v>
      </c>
      <c r="O114" s="22" t="s">
        <v>252</v>
      </c>
    </row>
    <row r="115" spans="1:15" x14ac:dyDescent="0.2">
      <c r="A115" s="20" t="s">
        <v>600</v>
      </c>
      <c r="B115" s="21" t="s">
        <v>601</v>
      </c>
      <c r="C115" s="23">
        <v>64</v>
      </c>
      <c r="D115" s="23">
        <v>64</v>
      </c>
      <c r="E115" s="23">
        <v>64</v>
      </c>
      <c r="F115" s="23">
        <v>64</v>
      </c>
      <c r="G115" s="23">
        <v>64</v>
      </c>
      <c r="H115" s="23">
        <v>64</v>
      </c>
      <c r="I115" s="23">
        <v>64</v>
      </c>
      <c r="J115" s="23">
        <v>64</v>
      </c>
      <c r="K115" s="23">
        <v>64</v>
      </c>
      <c r="L115" s="23">
        <v>64</v>
      </c>
      <c r="M115" s="23">
        <v>64</v>
      </c>
      <c r="N115" s="23">
        <v>64</v>
      </c>
      <c r="O115" s="22" t="s">
        <v>600</v>
      </c>
    </row>
    <row r="116" spans="1:15" x14ac:dyDescent="0.2">
      <c r="A116" s="20" t="s">
        <v>298</v>
      </c>
      <c r="B116" s="21" t="s">
        <v>299</v>
      </c>
      <c r="C116" s="23">
        <v>59</v>
      </c>
      <c r="D116" s="23">
        <v>59</v>
      </c>
      <c r="E116" s="23">
        <v>59</v>
      </c>
      <c r="F116" s="23">
        <v>59</v>
      </c>
      <c r="G116" s="23">
        <v>59</v>
      </c>
      <c r="H116" s="23">
        <v>59</v>
      </c>
      <c r="I116" s="23">
        <v>59</v>
      </c>
      <c r="J116" s="23">
        <v>59</v>
      </c>
      <c r="K116" s="23">
        <v>59</v>
      </c>
      <c r="L116" s="23">
        <v>59</v>
      </c>
      <c r="M116" s="23">
        <v>59</v>
      </c>
      <c r="N116" s="23">
        <v>59</v>
      </c>
      <c r="O116" s="22" t="s">
        <v>298</v>
      </c>
    </row>
    <row r="117" spans="1:15" x14ac:dyDescent="0.2">
      <c r="A117" s="20" t="s">
        <v>278</v>
      </c>
      <c r="B117" s="21" t="s">
        <v>279</v>
      </c>
      <c r="C117" s="21">
        <v>59</v>
      </c>
      <c r="D117" s="23">
        <v>59</v>
      </c>
      <c r="E117" s="23">
        <v>59</v>
      </c>
      <c r="F117" s="23">
        <v>59</v>
      </c>
      <c r="G117" s="23">
        <v>59</v>
      </c>
      <c r="H117" s="23">
        <v>59</v>
      </c>
      <c r="I117" s="23">
        <v>59</v>
      </c>
      <c r="J117" s="23">
        <v>59</v>
      </c>
      <c r="K117" s="23">
        <v>59</v>
      </c>
      <c r="L117" s="23">
        <v>59</v>
      </c>
      <c r="M117" s="23">
        <v>59</v>
      </c>
      <c r="N117" s="23">
        <v>59</v>
      </c>
      <c r="O117" s="22" t="s">
        <v>278</v>
      </c>
    </row>
    <row r="118" spans="1:15" x14ac:dyDescent="0.2">
      <c r="A118" s="20" t="s">
        <v>280</v>
      </c>
      <c r="B118" s="21" t="s">
        <v>281</v>
      </c>
      <c r="C118" s="21">
        <v>147</v>
      </c>
      <c r="D118" s="21">
        <v>147</v>
      </c>
      <c r="E118" s="21">
        <v>147</v>
      </c>
      <c r="F118" s="21">
        <v>147</v>
      </c>
      <c r="G118" s="21">
        <v>147</v>
      </c>
      <c r="H118" s="21">
        <v>147</v>
      </c>
      <c r="I118" s="21">
        <v>119</v>
      </c>
      <c r="J118" s="21">
        <v>119</v>
      </c>
      <c r="K118" s="21">
        <v>119</v>
      </c>
      <c r="L118" s="21">
        <v>119</v>
      </c>
      <c r="M118" s="21">
        <v>119</v>
      </c>
      <c r="N118" s="21">
        <v>119</v>
      </c>
      <c r="O118" s="22" t="s">
        <v>280</v>
      </c>
    </row>
    <row r="119" spans="1:15" x14ac:dyDescent="0.2">
      <c r="A119" s="20" t="s">
        <v>295</v>
      </c>
      <c r="B119" s="21" t="s">
        <v>850</v>
      </c>
      <c r="C119" s="21">
        <v>83</v>
      </c>
      <c r="D119" s="21">
        <v>83</v>
      </c>
      <c r="E119" s="21">
        <v>83</v>
      </c>
      <c r="F119" s="21">
        <v>83</v>
      </c>
      <c r="G119" s="21">
        <v>83</v>
      </c>
      <c r="H119" s="21">
        <v>83</v>
      </c>
      <c r="I119" s="21">
        <v>83</v>
      </c>
      <c r="J119" s="21">
        <v>83</v>
      </c>
      <c r="K119" s="21">
        <v>83</v>
      </c>
      <c r="L119" s="21">
        <v>83</v>
      </c>
      <c r="M119" s="21">
        <v>83</v>
      </c>
      <c r="N119" s="21">
        <v>83</v>
      </c>
      <c r="O119" s="22" t="s">
        <v>295</v>
      </c>
    </row>
    <row r="120" spans="1:15" x14ac:dyDescent="0.2">
      <c r="A120" s="20" t="s">
        <v>289</v>
      </c>
      <c r="B120" s="21" t="s">
        <v>290</v>
      </c>
      <c r="C120" s="21">
        <v>150</v>
      </c>
      <c r="D120" s="21">
        <v>150</v>
      </c>
      <c r="E120" s="21">
        <v>150</v>
      </c>
      <c r="F120" s="21">
        <v>143</v>
      </c>
      <c r="G120" s="21">
        <v>143</v>
      </c>
      <c r="H120" s="21">
        <v>143</v>
      </c>
      <c r="I120" s="21">
        <v>143</v>
      </c>
      <c r="J120" s="21">
        <v>143</v>
      </c>
      <c r="K120" s="21">
        <v>143</v>
      </c>
      <c r="L120" s="21">
        <v>143</v>
      </c>
      <c r="M120" s="21">
        <v>143</v>
      </c>
      <c r="N120" s="21">
        <v>150</v>
      </c>
      <c r="O120" s="22" t="s">
        <v>289</v>
      </c>
    </row>
    <row r="121" spans="1:15" x14ac:dyDescent="0.2">
      <c r="A121" s="20" t="s">
        <v>268</v>
      </c>
      <c r="B121" s="21" t="s">
        <v>269</v>
      </c>
      <c r="C121" s="23">
        <v>126</v>
      </c>
      <c r="D121" s="21">
        <v>126</v>
      </c>
      <c r="E121" s="21">
        <v>126</v>
      </c>
      <c r="F121" s="21">
        <v>126</v>
      </c>
      <c r="G121" s="21">
        <v>126</v>
      </c>
      <c r="H121" s="21">
        <v>126</v>
      </c>
      <c r="I121" s="21">
        <v>126</v>
      </c>
      <c r="J121" s="21">
        <v>126</v>
      </c>
      <c r="K121" s="21">
        <v>126</v>
      </c>
      <c r="L121" s="21">
        <v>126</v>
      </c>
      <c r="M121" s="21">
        <v>126</v>
      </c>
      <c r="N121" s="21">
        <v>126</v>
      </c>
      <c r="O121" s="22" t="s">
        <v>268</v>
      </c>
    </row>
    <row r="122" spans="1:15" x14ac:dyDescent="0.2">
      <c r="A122" s="20" t="s">
        <v>304</v>
      </c>
      <c r="B122" s="21" t="s">
        <v>305</v>
      </c>
      <c r="C122" s="23">
        <v>59</v>
      </c>
      <c r="D122" s="23">
        <v>59</v>
      </c>
      <c r="E122" s="23">
        <v>59</v>
      </c>
      <c r="F122" s="23">
        <v>59</v>
      </c>
      <c r="G122" s="23">
        <v>59</v>
      </c>
      <c r="H122" s="23">
        <v>59</v>
      </c>
      <c r="I122" s="23">
        <v>59</v>
      </c>
      <c r="J122" s="23">
        <v>59</v>
      </c>
      <c r="K122" s="23">
        <v>59</v>
      </c>
      <c r="L122" s="23">
        <v>59</v>
      </c>
      <c r="M122" s="23">
        <v>59</v>
      </c>
      <c r="N122" s="23">
        <v>59</v>
      </c>
      <c r="O122" s="22" t="s">
        <v>304</v>
      </c>
    </row>
    <row r="123" spans="1:15" x14ac:dyDescent="0.2">
      <c r="A123" s="20" t="s">
        <v>293</v>
      </c>
      <c r="B123" s="21" t="s">
        <v>294</v>
      </c>
      <c r="C123" s="23">
        <v>59</v>
      </c>
      <c r="D123" s="23">
        <v>59</v>
      </c>
      <c r="E123" s="23">
        <v>59</v>
      </c>
      <c r="F123" s="23">
        <v>59</v>
      </c>
      <c r="G123" s="23">
        <v>59</v>
      </c>
      <c r="H123" s="23">
        <v>59</v>
      </c>
      <c r="I123" s="23">
        <v>59</v>
      </c>
      <c r="J123" s="23">
        <v>59</v>
      </c>
      <c r="K123" s="23">
        <v>59</v>
      </c>
      <c r="L123" s="23">
        <v>59</v>
      </c>
      <c r="M123" s="23">
        <v>59</v>
      </c>
      <c r="N123" s="23">
        <v>59</v>
      </c>
      <c r="O123" s="22" t="s">
        <v>293</v>
      </c>
    </row>
    <row r="124" spans="1:15" x14ac:dyDescent="0.2">
      <c r="A124" s="20" t="s">
        <v>308</v>
      </c>
      <c r="B124" s="21" t="s">
        <v>309</v>
      </c>
      <c r="C124" s="23">
        <v>64</v>
      </c>
      <c r="D124" s="23">
        <v>64</v>
      </c>
      <c r="E124" s="23">
        <v>64</v>
      </c>
      <c r="F124" s="23">
        <v>64</v>
      </c>
      <c r="G124" s="23">
        <v>64</v>
      </c>
      <c r="H124" s="23">
        <v>64</v>
      </c>
      <c r="I124" s="23">
        <v>64</v>
      </c>
      <c r="J124" s="23">
        <v>64</v>
      </c>
      <c r="K124" s="23">
        <v>64</v>
      </c>
      <c r="L124" s="23">
        <v>64</v>
      </c>
      <c r="M124" s="23">
        <v>64</v>
      </c>
      <c r="N124" s="23">
        <v>64</v>
      </c>
      <c r="O124" s="22" t="s">
        <v>308</v>
      </c>
    </row>
    <row r="125" spans="1:15" x14ac:dyDescent="0.2">
      <c r="A125" s="20" t="s">
        <v>315</v>
      </c>
      <c r="B125" s="21" t="s">
        <v>316</v>
      </c>
      <c r="C125" s="23">
        <v>59</v>
      </c>
      <c r="D125" s="23">
        <v>59</v>
      </c>
      <c r="E125" s="23">
        <v>59</v>
      </c>
      <c r="F125" s="23">
        <v>59</v>
      </c>
      <c r="G125" s="23">
        <v>59</v>
      </c>
      <c r="H125" s="23">
        <v>59</v>
      </c>
      <c r="I125" s="23">
        <v>59</v>
      </c>
      <c r="J125" s="23">
        <v>59</v>
      </c>
      <c r="K125" s="23">
        <v>59</v>
      </c>
      <c r="L125" s="23">
        <v>59</v>
      </c>
      <c r="M125" s="23">
        <v>59</v>
      </c>
      <c r="N125" s="23">
        <v>59</v>
      </c>
      <c r="O125" s="22" t="s">
        <v>315</v>
      </c>
    </row>
    <row r="126" spans="1:15" x14ac:dyDescent="0.2">
      <c r="A126" s="20" t="s">
        <v>302</v>
      </c>
      <c r="B126" s="21" t="s">
        <v>303</v>
      </c>
      <c r="C126" s="23">
        <v>59</v>
      </c>
      <c r="D126" s="23">
        <v>59</v>
      </c>
      <c r="E126" s="23">
        <v>59</v>
      </c>
      <c r="F126" s="23">
        <v>59</v>
      </c>
      <c r="G126" s="23">
        <v>59</v>
      </c>
      <c r="H126" s="23">
        <v>59</v>
      </c>
      <c r="I126" s="23">
        <v>59</v>
      </c>
      <c r="J126" s="23">
        <v>59</v>
      </c>
      <c r="K126" s="23">
        <v>59</v>
      </c>
      <c r="L126" s="23">
        <v>59</v>
      </c>
      <c r="M126" s="23">
        <v>59</v>
      </c>
      <c r="N126" s="23">
        <v>59</v>
      </c>
      <c r="O126" s="22" t="s">
        <v>302</v>
      </c>
    </row>
    <row r="127" spans="1:15" x14ac:dyDescent="0.2">
      <c r="A127" s="20" t="s">
        <v>312</v>
      </c>
      <c r="B127" s="21" t="s">
        <v>313</v>
      </c>
      <c r="C127" s="23">
        <v>64</v>
      </c>
      <c r="D127" s="23">
        <v>64</v>
      </c>
      <c r="E127" s="23">
        <v>64</v>
      </c>
      <c r="F127" s="23">
        <v>64</v>
      </c>
      <c r="G127" s="23">
        <v>64</v>
      </c>
      <c r="H127" s="23">
        <v>64</v>
      </c>
      <c r="I127" s="23">
        <v>64</v>
      </c>
      <c r="J127" s="23">
        <v>64</v>
      </c>
      <c r="K127" s="23">
        <v>64</v>
      </c>
      <c r="L127" s="23">
        <v>64</v>
      </c>
      <c r="M127" s="23">
        <v>64</v>
      </c>
      <c r="N127" s="23">
        <v>64</v>
      </c>
      <c r="O127" s="22" t="s">
        <v>312</v>
      </c>
    </row>
    <row r="128" spans="1:15" x14ac:dyDescent="0.2">
      <c r="A128" s="20" t="s">
        <v>314</v>
      </c>
      <c r="B128" s="21" t="s">
        <v>847</v>
      </c>
      <c r="C128" s="21">
        <v>59</v>
      </c>
      <c r="D128" s="23">
        <v>59</v>
      </c>
      <c r="E128" s="23">
        <v>59</v>
      </c>
      <c r="F128" s="23">
        <v>59</v>
      </c>
      <c r="G128" s="23">
        <v>59</v>
      </c>
      <c r="H128" s="23">
        <v>59</v>
      </c>
      <c r="I128" s="23">
        <v>59</v>
      </c>
      <c r="J128" s="23">
        <v>59</v>
      </c>
      <c r="K128" s="23">
        <v>59</v>
      </c>
      <c r="L128" s="23">
        <v>59</v>
      </c>
      <c r="M128" s="23">
        <v>59</v>
      </c>
      <c r="N128" s="23">
        <v>59</v>
      </c>
      <c r="O128" s="22" t="s">
        <v>314</v>
      </c>
    </row>
    <row r="129" spans="1:15" x14ac:dyDescent="0.2">
      <c r="A129" s="20" t="s">
        <v>282</v>
      </c>
      <c r="B129" s="21" t="s">
        <v>851</v>
      </c>
      <c r="C129" s="21">
        <v>126</v>
      </c>
      <c r="D129" s="21">
        <v>126</v>
      </c>
      <c r="E129" s="21">
        <v>126</v>
      </c>
      <c r="F129" s="21">
        <v>126</v>
      </c>
      <c r="G129" s="21">
        <v>126</v>
      </c>
      <c r="H129" s="21">
        <v>126</v>
      </c>
      <c r="I129" s="21">
        <v>126</v>
      </c>
      <c r="J129" s="21">
        <v>126</v>
      </c>
      <c r="K129" s="21">
        <v>126</v>
      </c>
      <c r="L129" s="21">
        <v>126</v>
      </c>
      <c r="M129" s="21">
        <v>126</v>
      </c>
      <c r="N129" s="21">
        <v>126</v>
      </c>
      <c r="O129" s="22" t="s">
        <v>282</v>
      </c>
    </row>
    <row r="130" spans="1:15" x14ac:dyDescent="0.2">
      <c r="A130" s="20" t="s">
        <v>317</v>
      </c>
      <c r="B130" s="21" t="s">
        <v>318</v>
      </c>
      <c r="C130" s="21">
        <v>94</v>
      </c>
      <c r="D130" s="21">
        <v>94</v>
      </c>
      <c r="E130" s="21">
        <v>94</v>
      </c>
      <c r="F130" s="21">
        <v>94</v>
      </c>
      <c r="G130" s="21">
        <v>94</v>
      </c>
      <c r="H130" s="21">
        <v>94</v>
      </c>
      <c r="I130" s="21">
        <v>94</v>
      </c>
      <c r="J130" s="21">
        <v>94</v>
      </c>
      <c r="K130" s="21">
        <v>94</v>
      </c>
      <c r="L130" s="21">
        <v>94</v>
      </c>
      <c r="M130" s="21">
        <v>94</v>
      </c>
      <c r="N130" s="21">
        <v>94</v>
      </c>
      <c r="O130" s="22" t="s">
        <v>317</v>
      </c>
    </row>
    <row r="131" spans="1:15" x14ac:dyDescent="0.2">
      <c r="A131" s="20" t="s">
        <v>321</v>
      </c>
      <c r="B131" s="21" t="s">
        <v>322</v>
      </c>
      <c r="C131" s="23">
        <v>102</v>
      </c>
      <c r="D131" s="21">
        <v>102</v>
      </c>
      <c r="E131" s="21">
        <v>102</v>
      </c>
      <c r="F131" s="21">
        <v>102</v>
      </c>
      <c r="G131" s="21">
        <v>102</v>
      </c>
      <c r="H131" s="21">
        <v>102</v>
      </c>
      <c r="I131" s="21">
        <v>102</v>
      </c>
      <c r="J131" s="21">
        <v>102</v>
      </c>
      <c r="K131" s="21">
        <v>102</v>
      </c>
      <c r="L131" s="21">
        <v>102</v>
      </c>
      <c r="M131" s="21">
        <v>102</v>
      </c>
      <c r="N131" s="21">
        <v>102</v>
      </c>
      <c r="O131" s="22" t="s">
        <v>321</v>
      </c>
    </row>
    <row r="132" spans="1:15" x14ac:dyDescent="0.2">
      <c r="A132" s="20" t="s">
        <v>300</v>
      </c>
      <c r="B132" s="21" t="s">
        <v>301</v>
      </c>
      <c r="C132" s="23">
        <v>59</v>
      </c>
      <c r="D132" s="23">
        <v>59</v>
      </c>
      <c r="E132" s="23">
        <v>59</v>
      </c>
      <c r="F132" s="23">
        <v>59</v>
      </c>
      <c r="G132" s="23">
        <v>59</v>
      </c>
      <c r="H132" s="23">
        <v>59</v>
      </c>
      <c r="I132" s="23">
        <v>59</v>
      </c>
      <c r="J132" s="23">
        <v>59</v>
      </c>
      <c r="K132" s="23">
        <v>59</v>
      </c>
      <c r="L132" s="23">
        <v>59</v>
      </c>
      <c r="M132" s="23">
        <v>59</v>
      </c>
      <c r="N132" s="23">
        <v>59</v>
      </c>
      <c r="O132" s="22" t="s">
        <v>300</v>
      </c>
    </row>
    <row r="133" spans="1:15" x14ac:dyDescent="0.2">
      <c r="A133" s="20" t="s">
        <v>319</v>
      </c>
      <c r="B133" s="21" t="s">
        <v>320</v>
      </c>
      <c r="C133" s="23">
        <v>74</v>
      </c>
      <c r="D133" s="23">
        <v>74</v>
      </c>
      <c r="E133" s="23">
        <v>74</v>
      </c>
      <c r="F133" s="23">
        <v>74</v>
      </c>
      <c r="G133" s="23">
        <v>74</v>
      </c>
      <c r="H133" s="23">
        <v>74</v>
      </c>
      <c r="I133" s="23">
        <v>74</v>
      </c>
      <c r="J133" s="23">
        <v>74</v>
      </c>
      <c r="K133" s="23">
        <v>74</v>
      </c>
      <c r="L133" s="23">
        <v>74</v>
      </c>
      <c r="M133" s="23">
        <v>74</v>
      </c>
      <c r="N133" s="23">
        <v>74</v>
      </c>
      <c r="O133" s="22" t="s">
        <v>319</v>
      </c>
    </row>
    <row r="134" spans="1:15" x14ac:dyDescent="0.2">
      <c r="A134" s="20" t="s">
        <v>490</v>
      </c>
      <c r="B134" s="21" t="s">
        <v>491</v>
      </c>
      <c r="C134" s="21">
        <v>59</v>
      </c>
      <c r="D134" s="23">
        <v>59</v>
      </c>
      <c r="E134" s="23">
        <v>59</v>
      </c>
      <c r="F134" s="23">
        <v>59</v>
      </c>
      <c r="G134" s="23">
        <v>59</v>
      </c>
      <c r="H134" s="23">
        <v>59</v>
      </c>
      <c r="I134" s="23">
        <v>59</v>
      </c>
      <c r="J134" s="23">
        <v>59</v>
      </c>
      <c r="K134" s="23">
        <v>59</v>
      </c>
      <c r="L134" s="23">
        <v>59</v>
      </c>
      <c r="M134" s="23">
        <v>59</v>
      </c>
      <c r="N134" s="23">
        <v>59</v>
      </c>
      <c r="O134" s="22" t="s">
        <v>490</v>
      </c>
    </row>
    <row r="135" spans="1:15" x14ac:dyDescent="0.2">
      <c r="A135" s="20" t="s">
        <v>745</v>
      </c>
      <c r="B135" s="21" t="s">
        <v>746</v>
      </c>
      <c r="C135" s="21">
        <v>152</v>
      </c>
      <c r="D135" s="21">
        <v>152</v>
      </c>
      <c r="E135" s="21">
        <v>152</v>
      </c>
      <c r="F135" s="21">
        <v>152</v>
      </c>
      <c r="G135" s="21">
        <v>152</v>
      </c>
      <c r="H135" s="21">
        <v>152</v>
      </c>
      <c r="I135" s="21">
        <v>152</v>
      </c>
      <c r="J135" s="21">
        <v>152</v>
      </c>
      <c r="K135" s="21">
        <v>152</v>
      </c>
      <c r="L135" s="21">
        <v>152</v>
      </c>
      <c r="M135" s="21">
        <v>152</v>
      </c>
      <c r="N135" s="21">
        <v>152</v>
      </c>
      <c r="O135" s="22" t="s">
        <v>745</v>
      </c>
    </row>
    <row r="136" spans="1:15" x14ac:dyDescent="0.2">
      <c r="A136" s="20" t="s">
        <v>337</v>
      </c>
      <c r="B136" s="21" t="s">
        <v>853</v>
      </c>
      <c r="C136" s="21">
        <v>115</v>
      </c>
      <c r="D136" s="21">
        <v>115</v>
      </c>
      <c r="E136" s="21">
        <v>115</v>
      </c>
      <c r="F136" s="21">
        <v>115</v>
      </c>
      <c r="G136" s="21">
        <v>115</v>
      </c>
      <c r="H136" s="21">
        <v>115</v>
      </c>
      <c r="I136" s="21">
        <v>115</v>
      </c>
      <c r="J136" s="21">
        <v>115</v>
      </c>
      <c r="K136" s="21">
        <v>115</v>
      </c>
      <c r="L136" s="21">
        <v>115</v>
      </c>
      <c r="M136" s="21">
        <v>115</v>
      </c>
      <c r="N136" s="21">
        <v>115</v>
      </c>
      <c r="O136" s="22" t="s">
        <v>337</v>
      </c>
    </row>
    <row r="137" spans="1:15" x14ac:dyDescent="0.2">
      <c r="A137" s="20" t="s">
        <v>329</v>
      </c>
      <c r="B137" s="21" t="s">
        <v>330</v>
      </c>
      <c r="C137" s="23">
        <v>124</v>
      </c>
      <c r="D137" s="23">
        <v>124</v>
      </c>
      <c r="E137" s="23">
        <v>124</v>
      </c>
      <c r="F137" s="23">
        <v>124</v>
      </c>
      <c r="G137" s="23">
        <v>124</v>
      </c>
      <c r="H137" s="23">
        <v>124</v>
      </c>
      <c r="I137" s="23">
        <v>124</v>
      </c>
      <c r="J137" s="23">
        <v>124</v>
      </c>
      <c r="K137" s="23">
        <v>124</v>
      </c>
      <c r="L137" s="23">
        <v>124</v>
      </c>
      <c r="M137" s="23">
        <v>124</v>
      </c>
      <c r="N137" s="23">
        <v>124</v>
      </c>
      <c r="O137" s="22" t="s">
        <v>329</v>
      </c>
    </row>
    <row r="138" spans="1:15" x14ac:dyDescent="0.2">
      <c r="A138" s="20" t="s">
        <v>453</v>
      </c>
      <c r="B138" s="21" t="s">
        <v>454</v>
      </c>
      <c r="C138" s="23">
        <v>64</v>
      </c>
      <c r="D138" s="23">
        <v>64</v>
      </c>
      <c r="E138" s="23">
        <v>64</v>
      </c>
      <c r="F138" s="23">
        <v>64</v>
      </c>
      <c r="G138" s="23">
        <v>64</v>
      </c>
      <c r="H138" s="23">
        <v>64</v>
      </c>
      <c r="I138" s="23">
        <v>64</v>
      </c>
      <c r="J138" s="23">
        <v>64</v>
      </c>
      <c r="K138" s="23">
        <v>64</v>
      </c>
      <c r="L138" s="23">
        <v>64</v>
      </c>
      <c r="M138" s="23">
        <v>64</v>
      </c>
      <c r="N138" s="23">
        <v>64</v>
      </c>
      <c r="O138" s="22" t="s">
        <v>453</v>
      </c>
    </row>
    <row r="139" spans="1:15" x14ac:dyDescent="0.2">
      <c r="A139" s="20" t="s">
        <v>86</v>
      </c>
      <c r="B139" s="21" t="s">
        <v>87</v>
      </c>
      <c r="C139" s="21">
        <v>59</v>
      </c>
      <c r="D139" s="21">
        <v>59</v>
      </c>
      <c r="E139" s="21">
        <v>59</v>
      </c>
      <c r="F139" s="21">
        <v>59</v>
      </c>
      <c r="G139" s="21">
        <v>59</v>
      </c>
      <c r="H139" s="21">
        <v>59</v>
      </c>
      <c r="I139" s="21">
        <v>59</v>
      </c>
      <c r="J139" s="21">
        <v>59</v>
      </c>
      <c r="K139" s="21">
        <v>59</v>
      </c>
      <c r="L139" s="21">
        <v>59</v>
      </c>
      <c r="M139" s="21">
        <v>59</v>
      </c>
      <c r="N139" s="21">
        <v>59</v>
      </c>
      <c r="O139" s="22" t="s">
        <v>86</v>
      </c>
    </row>
    <row r="140" spans="1:15" x14ac:dyDescent="0.2">
      <c r="A140" s="20" t="s">
        <v>323</v>
      </c>
      <c r="B140" s="21" t="s">
        <v>324</v>
      </c>
      <c r="C140" s="21">
        <v>118</v>
      </c>
      <c r="D140" s="21">
        <v>118</v>
      </c>
      <c r="E140" s="21">
        <v>118</v>
      </c>
      <c r="F140" s="21">
        <v>118</v>
      </c>
      <c r="G140" s="21">
        <v>118</v>
      </c>
      <c r="H140" s="21">
        <v>118</v>
      </c>
      <c r="I140" s="21">
        <v>118</v>
      </c>
      <c r="J140" s="21">
        <v>118</v>
      </c>
      <c r="K140" s="21">
        <v>118</v>
      </c>
      <c r="L140" s="21">
        <v>118</v>
      </c>
      <c r="M140" s="21">
        <v>118</v>
      </c>
      <c r="N140" s="21">
        <v>118</v>
      </c>
      <c r="O140" s="22" t="s">
        <v>323</v>
      </c>
    </row>
    <row r="141" spans="1:15" x14ac:dyDescent="0.2">
      <c r="A141" s="20" t="s">
        <v>327</v>
      </c>
      <c r="B141" s="21" t="s">
        <v>328</v>
      </c>
      <c r="C141" s="21">
        <v>130</v>
      </c>
      <c r="D141" s="21">
        <v>130</v>
      </c>
      <c r="E141" s="21">
        <v>130</v>
      </c>
      <c r="F141" s="21">
        <v>130</v>
      </c>
      <c r="G141" s="21">
        <v>130</v>
      </c>
      <c r="H141" s="21">
        <v>130</v>
      </c>
      <c r="I141" s="21">
        <v>130</v>
      </c>
      <c r="J141" s="21">
        <v>130</v>
      </c>
      <c r="K141" s="21">
        <v>130</v>
      </c>
      <c r="L141" s="21">
        <v>130</v>
      </c>
      <c r="M141" s="21">
        <v>130</v>
      </c>
      <c r="N141" s="21">
        <v>130</v>
      </c>
      <c r="O141" s="22" t="s">
        <v>327</v>
      </c>
    </row>
    <row r="142" spans="1:15" x14ac:dyDescent="0.2">
      <c r="A142" s="20" t="s">
        <v>335</v>
      </c>
      <c r="B142" s="21" t="s">
        <v>336</v>
      </c>
      <c r="C142" s="23">
        <v>122</v>
      </c>
      <c r="D142" s="23">
        <v>122</v>
      </c>
      <c r="E142" s="23">
        <v>122</v>
      </c>
      <c r="F142" s="23">
        <v>122</v>
      </c>
      <c r="G142" s="23">
        <v>122</v>
      </c>
      <c r="H142" s="23">
        <v>122</v>
      </c>
      <c r="I142" s="23">
        <v>122</v>
      </c>
      <c r="J142" s="23">
        <v>122</v>
      </c>
      <c r="K142" s="23">
        <v>122</v>
      </c>
      <c r="L142" s="23">
        <v>122</v>
      </c>
      <c r="M142" s="23">
        <v>122</v>
      </c>
      <c r="N142" s="23">
        <v>122</v>
      </c>
      <c r="O142" s="22" t="s">
        <v>335</v>
      </c>
    </row>
    <row r="143" spans="1:15" x14ac:dyDescent="0.2">
      <c r="A143" s="20" t="s">
        <v>368</v>
      </c>
      <c r="B143" s="21" t="s">
        <v>369</v>
      </c>
      <c r="C143" s="23">
        <v>146</v>
      </c>
      <c r="D143" s="23">
        <v>146</v>
      </c>
      <c r="E143" s="23">
        <v>146</v>
      </c>
      <c r="F143" s="23">
        <v>146</v>
      </c>
      <c r="G143" s="23">
        <v>146</v>
      </c>
      <c r="H143" s="23">
        <v>146</v>
      </c>
      <c r="I143" s="23">
        <v>146</v>
      </c>
      <c r="J143" s="23">
        <v>146</v>
      </c>
      <c r="K143" s="23">
        <v>146</v>
      </c>
      <c r="L143" s="23">
        <v>146</v>
      </c>
      <c r="M143" s="23">
        <v>146</v>
      </c>
      <c r="N143" s="23">
        <v>146</v>
      </c>
      <c r="O143" s="22" t="s">
        <v>368</v>
      </c>
    </row>
    <row r="144" spans="1:15" x14ac:dyDescent="0.2">
      <c r="A144" s="20" t="s">
        <v>331</v>
      </c>
      <c r="B144" s="21" t="s">
        <v>332</v>
      </c>
      <c r="C144" s="21">
        <v>69</v>
      </c>
      <c r="D144" s="23">
        <v>69</v>
      </c>
      <c r="E144" s="23">
        <v>69</v>
      </c>
      <c r="F144" s="23">
        <v>69</v>
      </c>
      <c r="G144" s="23">
        <v>69</v>
      </c>
      <c r="H144" s="23">
        <v>69</v>
      </c>
      <c r="I144" s="23">
        <v>69</v>
      </c>
      <c r="J144" s="23">
        <v>69</v>
      </c>
      <c r="K144" s="23">
        <v>69</v>
      </c>
      <c r="L144" s="23">
        <v>69</v>
      </c>
      <c r="M144" s="23">
        <v>69</v>
      </c>
      <c r="N144" s="23">
        <v>69</v>
      </c>
      <c r="O144" s="22" t="s">
        <v>331</v>
      </c>
    </row>
    <row r="145" spans="1:15" x14ac:dyDescent="0.2">
      <c r="A145" s="20" t="s">
        <v>340</v>
      </c>
      <c r="B145" s="21" t="s">
        <v>341</v>
      </c>
      <c r="C145" s="21">
        <v>49</v>
      </c>
      <c r="D145" s="21">
        <v>49</v>
      </c>
      <c r="E145" s="21">
        <v>49</v>
      </c>
      <c r="F145" s="21">
        <v>49</v>
      </c>
      <c r="G145" s="21">
        <v>49</v>
      </c>
      <c r="H145" s="21">
        <v>49</v>
      </c>
      <c r="I145" s="21">
        <v>49</v>
      </c>
      <c r="J145" s="21">
        <v>49</v>
      </c>
      <c r="K145" s="21">
        <v>49</v>
      </c>
      <c r="L145" s="21">
        <v>49</v>
      </c>
      <c r="M145" s="21">
        <v>49</v>
      </c>
      <c r="N145" s="21">
        <v>49</v>
      </c>
      <c r="O145" s="22" t="s">
        <v>340</v>
      </c>
    </row>
    <row r="146" spans="1:15" x14ac:dyDescent="0.2">
      <c r="A146" s="20" t="s">
        <v>333</v>
      </c>
      <c r="B146" s="21" t="s">
        <v>334</v>
      </c>
      <c r="C146" s="23">
        <v>180</v>
      </c>
      <c r="D146" s="21">
        <v>180</v>
      </c>
      <c r="E146" s="21">
        <v>180</v>
      </c>
      <c r="F146" s="21">
        <v>180</v>
      </c>
      <c r="G146" s="21">
        <v>180</v>
      </c>
      <c r="H146" s="21">
        <v>180</v>
      </c>
      <c r="I146" s="21">
        <v>180</v>
      </c>
      <c r="J146" s="21">
        <v>180</v>
      </c>
      <c r="K146" s="21">
        <v>180</v>
      </c>
      <c r="L146" s="21">
        <v>180</v>
      </c>
      <c r="M146" s="21">
        <v>180</v>
      </c>
      <c r="N146" s="21">
        <v>180</v>
      </c>
      <c r="O146" s="22" t="s">
        <v>333</v>
      </c>
    </row>
    <row r="147" spans="1:15" x14ac:dyDescent="0.2">
      <c r="A147" s="20" t="s">
        <v>338</v>
      </c>
      <c r="B147" s="21" t="s">
        <v>339</v>
      </c>
      <c r="C147" s="23">
        <v>157</v>
      </c>
      <c r="D147" s="23">
        <v>157</v>
      </c>
      <c r="E147" s="23">
        <v>157</v>
      </c>
      <c r="F147" s="23">
        <v>157</v>
      </c>
      <c r="G147" s="23">
        <v>157</v>
      </c>
      <c r="H147" s="23">
        <v>157</v>
      </c>
      <c r="I147" s="23">
        <v>157</v>
      </c>
      <c r="J147" s="23">
        <v>157</v>
      </c>
      <c r="K147" s="23">
        <v>157</v>
      </c>
      <c r="L147" s="23">
        <v>157</v>
      </c>
      <c r="M147" s="23">
        <v>157</v>
      </c>
      <c r="N147" s="23">
        <v>157</v>
      </c>
      <c r="O147" s="22" t="s">
        <v>338</v>
      </c>
    </row>
    <row r="148" spans="1:15" x14ac:dyDescent="0.2">
      <c r="A148" s="20" t="s">
        <v>342</v>
      </c>
      <c r="B148" s="21" t="s">
        <v>343</v>
      </c>
      <c r="C148" s="23">
        <v>69</v>
      </c>
      <c r="D148" s="23">
        <v>69</v>
      </c>
      <c r="E148" s="23">
        <v>69</v>
      </c>
      <c r="F148" s="23">
        <v>69</v>
      </c>
      <c r="G148" s="23">
        <v>69</v>
      </c>
      <c r="H148" s="23">
        <v>69</v>
      </c>
      <c r="I148" s="23">
        <v>69</v>
      </c>
      <c r="J148" s="23">
        <v>69</v>
      </c>
      <c r="K148" s="23">
        <v>69</v>
      </c>
      <c r="L148" s="23">
        <v>69</v>
      </c>
      <c r="M148" s="23">
        <v>69</v>
      </c>
      <c r="N148" s="23">
        <v>69</v>
      </c>
      <c r="O148" s="22" t="s">
        <v>342</v>
      </c>
    </row>
    <row r="149" spans="1:15" x14ac:dyDescent="0.2">
      <c r="A149" s="20" t="s">
        <v>353</v>
      </c>
      <c r="B149" s="21" t="s">
        <v>343</v>
      </c>
      <c r="C149" s="23">
        <v>69</v>
      </c>
      <c r="D149" s="23">
        <v>69</v>
      </c>
      <c r="E149" s="23">
        <v>69</v>
      </c>
      <c r="F149" s="23">
        <v>69</v>
      </c>
      <c r="G149" s="23">
        <v>69</v>
      </c>
      <c r="H149" s="23">
        <v>69</v>
      </c>
      <c r="I149" s="23">
        <v>69</v>
      </c>
      <c r="J149" s="23">
        <v>69</v>
      </c>
      <c r="K149" s="23">
        <v>69</v>
      </c>
      <c r="L149" s="23">
        <v>69</v>
      </c>
      <c r="M149" s="23">
        <v>69</v>
      </c>
      <c r="N149" s="23">
        <v>69</v>
      </c>
      <c r="O149" s="22" t="s">
        <v>353</v>
      </c>
    </row>
    <row r="150" spans="1:15" x14ac:dyDescent="0.2">
      <c r="A150" s="20" t="s">
        <v>348</v>
      </c>
      <c r="B150" s="21" t="s">
        <v>349</v>
      </c>
      <c r="C150" s="23">
        <v>59</v>
      </c>
      <c r="D150" s="23">
        <v>59</v>
      </c>
      <c r="E150" s="23">
        <v>59</v>
      </c>
      <c r="F150" s="23">
        <v>59</v>
      </c>
      <c r="G150" s="23">
        <v>59</v>
      </c>
      <c r="H150" s="23">
        <v>59</v>
      </c>
      <c r="I150" s="23">
        <v>59</v>
      </c>
      <c r="J150" s="23">
        <v>59</v>
      </c>
      <c r="K150" s="23">
        <v>59</v>
      </c>
      <c r="L150" s="23">
        <v>59</v>
      </c>
      <c r="M150" s="23">
        <v>59</v>
      </c>
      <c r="N150" s="23">
        <v>59</v>
      </c>
      <c r="O150" s="22" t="s">
        <v>348</v>
      </c>
    </row>
    <row r="151" spans="1:15" x14ac:dyDescent="0.2">
      <c r="A151" s="20" t="s">
        <v>346</v>
      </c>
      <c r="B151" s="21" t="s">
        <v>347</v>
      </c>
      <c r="C151" s="23">
        <v>59</v>
      </c>
      <c r="D151" s="23">
        <v>59</v>
      </c>
      <c r="E151" s="23">
        <v>59</v>
      </c>
      <c r="F151" s="23">
        <v>59</v>
      </c>
      <c r="G151" s="23">
        <v>59</v>
      </c>
      <c r="H151" s="23">
        <v>59</v>
      </c>
      <c r="I151" s="23">
        <v>59</v>
      </c>
      <c r="J151" s="23">
        <v>59</v>
      </c>
      <c r="K151" s="23">
        <v>59</v>
      </c>
      <c r="L151" s="23">
        <v>59</v>
      </c>
      <c r="M151" s="23">
        <v>59</v>
      </c>
      <c r="N151" s="23">
        <v>59</v>
      </c>
      <c r="O151" s="22" t="s">
        <v>346</v>
      </c>
    </row>
    <row r="152" spans="1:15" x14ac:dyDescent="0.2">
      <c r="A152" s="20" t="s">
        <v>362</v>
      </c>
      <c r="B152" s="21" t="s">
        <v>363</v>
      </c>
      <c r="C152" s="23">
        <v>69</v>
      </c>
      <c r="D152" s="23">
        <v>69</v>
      </c>
      <c r="E152" s="23">
        <v>69</v>
      </c>
      <c r="F152" s="23">
        <v>69</v>
      </c>
      <c r="G152" s="23">
        <v>69</v>
      </c>
      <c r="H152" s="23">
        <v>69</v>
      </c>
      <c r="I152" s="23">
        <v>69</v>
      </c>
      <c r="J152" s="23">
        <v>69</v>
      </c>
      <c r="K152" s="23">
        <v>69</v>
      </c>
      <c r="L152" s="23">
        <v>69</v>
      </c>
      <c r="M152" s="23">
        <v>69</v>
      </c>
      <c r="N152" s="23">
        <v>69</v>
      </c>
      <c r="O152" s="22" t="s">
        <v>362</v>
      </c>
    </row>
    <row r="153" spans="1:15" x14ac:dyDescent="0.2">
      <c r="A153" s="20" t="s">
        <v>364</v>
      </c>
      <c r="B153" s="21" t="s">
        <v>365</v>
      </c>
      <c r="C153" s="23">
        <v>69</v>
      </c>
      <c r="D153" s="23">
        <v>69</v>
      </c>
      <c r="E153" s="23">
        <v>69</v>
      </c>
      <c r="F153" s="23">
        <v>69</v>
      </c>
      <c r="G153" s="23">
        <v>69</v>
      </c>
      <c r="H153" s="23">
        <v>69</v>
      </c>
      <c r="I153" s="23">
        <v>69</v>
      </c>
      <c r="J153" s="23">
        <v>69</v>
      </c>
      <c r="K153" s="23">
        <v>69</v>
      </c>
      <c r="L153" s="23">
        <v>69</v>
      </c>
      <c r="M153" s="23">
        <v>69</v>
      </c>
      <c r="N153" s="23">
        <v>69</v>
      </c>
      <c r="O153" s="22" t="s">
        <v>364</v>
      </c>
    </row>
    <row r="154" spans="1:15" x14ac:dyDescent="0.2">
      <c r="A154" s="20" t="s">
        <v>366</v>
      </c>
      <c r="B154" s="21" t="s">
        <v>367</v>
      </c>
      <c r="C154" s="23">
        <v>74</v>
      </c>
      <c r="D154" s="23">
        <v>74</v>
      </c>
      <c r="E154" s="23">
        <v>74</v>
      </c>
      <c r="F154" s="23">
        <v>74</v>
      </c>
      <c r="G154" s="23">
        <v>74</v>
      </c>
      <c r="H154" s="23">
        <v>74</v>
      </c>
      <c r="I154" s="23">
        <v>74</v>
      </c>
      <c r="J154" s="23">
        <v>74</v>
      </c>
      <c r="K154" s="23">
        <v>74</v>
      </c>
      <c r="L154" s="23">
        <v>74</v>
      </c>
      <c r="M154" s="23">
        <v>74</v>
      </c>
      <c r="N154" s="23">
        <v>74</v>
      </c>
      <c r="O154" s="22" t="s">
        <v>366</v>
      </c>
    </row>
    <row r="155" spans="1:15" x14ac:dyDescent="0.2">
      <c r="A155" s="20" t="s">
        <v>370</v>
      </c>
      <c r="B155" s="21" t="s">
        <v>371</v>
      </c>
      <c r="C155" s="23">
        <v>59</v>
      </c>
      <c r="D155" s="23">
        <v>59</v>
      </c>
      <c r="E155" s="23">
        <v>59</v>
      </c>
      <c r="F155" s="23">
        <v>59</v>
      </c>
      <c r="G155" s="23">
        <v>59</v>
      </c>
      <c r="H155" s="23">
        <v>59</v>
      </c>
      <c r="I155" s="23">
        <v>59</v>
      </c>
      <c r="J155" s="23">
        <v>59</v>
      </c>
      <c r="K155" s="23">
        <v>59</v>
      </c>
      <c r="L155" s="23">
        <v>59</v>
      </c>
      <c r="M155" s="23">
        <v>59</v>
      </c>
      <c r="N155" s="23">
        <v>59</v>
      </c>
      <c r="O155" s="22" t="s">
        <v>370</v>
      </c>
    </row>
    <row r="156" spans="1:15" x14ac:dyDescent="0.2">
      <c r="A156" s="20" t="s">
        <v>5</v>
      </c>
      <c r="B156" s="21" t="s">
        <v>372</v>
      </c>
      <c r="C156" s="23">
        <v>79</v>
      </c>
      <c r="D156" s="23">
        <v>79</v>
      </c>
      <c r="E156" s="23">
        <v>79</v>
      </c>
      <c r="F156" s="23">
        <v>79</v>
      </c>
      <c r="G156" s="23">
        <v>79</v>
      </c>
      <c r="H156" s="23">
        <v>79</v>
      </c>
      <c r="I156" s="23">
        <v>79</v>
      </c>
      <c r="J156" s="23">
        <v>79</v>
      </c>
      <c r="K156" s="23">
        <v>79</v>
      </c>
      <c r="L156" s="23">
        <v>79</v>
      </c>
      <c r="M156" s="23">
        <v>79</v>
      </c>
      <c r="N156" s="23">
        <v>79</v>
      </c>
      <c r="O156" s="22" t="s">
        <v>5</v>
      </c>
    </row>
    <row r="157" spans="1:15" x14ac:dyDescent="0.2">
      <c r="A157" s="20" t="s">
        <v>373</v>
      </c>
      <c r="B157" s="21" t="s">
        <v>374</v>
      </c>
      <c r="C157" s="23">
        <v>59</v>
      </c>
      <c r="D157" s="23">
        <v>59</v>
      </c>
      <c r="E157" s="23">
        <v>59</v>
      </c>
      <c r="F157" s="23">
        <v>59</v>
      </c>
      <c r="G157" s="23">
        <v>59</v>
      </c>
      <c r="H157" s="23">
        <v>59</v>
      </c>
      <c r="I157" s="23">
        <v>59</v>
      </c>
      <c r="J157" s="23">
        <v>59</v>
      </c>
      <c r="K157" s="23">
        <v>59</v>
      </c>
      <c r="L157" s="23">
        <v>59</v>
      </c>
      <c r="M157" s="23">
        <v>59</v>
      </c>
      <c r="N157" s="23">
        <v>59</v>
      </c>
      <c r="O157" s="22" t="s">
        <v>373</v>
      </c>
    </row>
    <row r="158" spans="1:15" x14ac:dyDescent="0.2">
      <c r="A158" s="20" t="s">
        <v>377</v>
      </c>
      <c r="B158" s="21" t="s">
        <v>378</v>
      </c>
      <c r="C158" s="23">
        <v>59</v>
      </c>
      <c r="D158" s="23">
        <v>59</v>
      </c>
      <c r="E158" s="23">
        <v>59</v>
      </c>
      <c r="F158" s="23">
        <v>59</v>
      </c>
      <c r="G158" s="23">
        <v>59</v>
      </c>
      <c r="H158" s="23">
        <v>59</v>
      </c>
      <c r="I158" s="23">
        <v>59</v>
      </c>
      <c r="J158" s="23">
        <v>59</v>
      </c>
      <c r="K158" s="23">
        <v>59</v>
      </c>
      <c r="L158" s="23">
        <v>59</v>
      </c>
      <c r="M158" s="23">
        <v>59</v>
      </c>
      <c r="N158" s="23">
        <v>59</v>
      </c>
      <c r="O158" s="22" t="s">
        <v>377</v>
      </c>
    </row>
    <row r="159" spans="1:15" x14ac:dyDescent="0.2">
      <c r="A159" s="20" t="s">
        <v>379</v>
      </c>
      <c r="B159" s="21" t="s">
        <v>380</v>
      </c>
      <c r="C159" s="23">
        <v>118</v>
      </c>
      <c r="D159" s="23">
        <v>118</v>
      </c>
      <c r="E159" s="23">
        <v>118</v>
      </c>
      <c r="F159" s="23">
        <v>118</v>
      </c>
      <c r="G159" s="23">
        <v>118</v>
      </c>
      <c r="H159" s="23">
        <v>118</v>
      </c>
      <c r="I159" s="23">
        <v>118</v>
      </c>
      <c r="J159" s="23">
        <v>118</v>
      </c>
      <c r="K159" s="23">
        <v>118</v>
      </c>
      <c r="L159" s="23">
        <v>118</v>
      </c>
      <c r="M159" s="23">
        <v>118</v>
      </c>
      <c r="N159" s="23">
        <v>118</v>
      </c>
      <c r="O159" s="22" t="s">
        <v>379</v>
      </c>
    </row>
    <row r="160" spans="1:15" x14ac:dyDescent="0.2">
      <c r="A160" s="20" t="s">
        <v>78</v>
      </c>
      <c r="B160" s="21" t="s">
        <v>79</v>
      </c>
      <c r="C160" s="23">
        <v>64</v>
      </c>
      <c r="D160" s="23">
        <v>64</v>
      </c>
      <c r="E160" s="23">
        <v>64</v>
      </c>
      <c r="F160" s="23">
        <v>64</v>
      </c>
      <c r="G160" s="23">
        <v>64</v>
      </c>
      <c r="H160" s="23">
        <v>64</v>
      </c>
      <c r="I160" s="23">
        <v>64</v>
      </c>
      <c r="J160" s="23">
        <v>64</v>
      </c>
      <c r="K160" s="23">
        <v>64</v>
      </c>
      <c r="L160" s="23">
        <v>64</v>
      </c>
      <c r="M160" s="23">
        <v>64</v>
      </c>
      <c r="N160" s="23">
        <v>64</v>
      </c>
      <c r="O160" s="22" t="s">
        <v>78</v>
      </c>
    </row>
    <row r="161" spans="1:15" x14ac:dyDescent="0.2">
      <c r="A161" s="20" t="s">
        <v>447</v>
      </c>
      <c r="B161" s="21" t="s">
        <v>448</v>
      </c>
      <c r="C161" s="23">
        <v>64</v>
      </c>
      <c r="D161" s="23">
        <v>64</v>
      </c>
      <c r="E161" s="23">
        <v>64</v>
      </c>
      <c r="F161" s="23">
        <v>64</v>
      </c>
      <c r="G161" s="23">
        <v>64</v>
      </c>
      <c r="H161" s="23">
        <v>64</v>
      </c>
      <c r="I161" s="23">
        <v>64</v>
      </c>
      <c r="J161" s="23">
        <v>64</v>
      </c>
      <c r="K161" s="23">
        <v>64</v>
      </c>
      <c r="L161" s="23">
        <v>64</v>
      </c>
      <c r="M161" s="23">
        <v>64</v>
      </c>
      <c r="N161" s="23">
        <v>64</v>
      </c>
      <c r="O161" s="22" t="s">
        <v>447</v>
      </c>
    </row>
    <row r="162" spans="1:15" x14ac:dyDescent="0.2">
      <c r="A162" s="20" t="s">
        <v>389</v>
      </c>
      <c r="B162" s="21" t="s">
        <v>390</v>
      </c>
      <c r="C162" s="23">
        <v>118</v>
      </c>
      <c r="D162" s="23">
        <v>118</v>
      </c>
      <c r="E162" s="23">
        <v>118</v>
      </c>
      <c r="F162" s="23">
        <v>118</v>
      </c>
      <c r="G162" s="23">
        <v>118</v>
      </c>
      <c r="H162" s="23">
        <v>118</v>
      </c>
      <c r="I162" s="23">
        <v>118</v>
      </c>
      <c r="J162" s="23">
        <v>118</v>
      </c>
      <c r="K162" s="23">
        <v>118</v>
      </c>
      <c r="L162" s="23">
        <v>118</v>
      </c>
      <c r="M162" s="23">
        <v>118</v>
      </c>
      <c r="N162" s="23">
        <v>118</v>
      </c>
      <c r="O162" s="22" t="s">
        <v>389</v>
      </c>
    </row>
    <row r="163" spans="1:15" x14ac:dyDescent="0.2">
      <c r="A163" s="20" t="s">
        <v>244</v>
      </c>
      <c r="B163" s="21" t="s">
        <v>245</v>
      </c>
      <c r="C163" s="23">
        <v>69</v>
      </c>
      <c r="D163" s="23">
        <v>69</v>
      </c>
      <c r="E163" s="23">
        <v>69</v>
      </c>
      <c r="F163" s="23">
        <v>69</v>
      </c>
      <c r="G163" s="23">
        <v>69</v>
      </c>
      <c r="H163" s="23">
        <v>69</v>
      </c>
      <c r="I163" s="23">
        <v>69</v>
      </c>
      <c r="J163" s="23">
        <v>69</v>
      </c>
      <c r="K163" s="23">
        <v>69</v>
      </c>
      <c r="L163" s="23">
        <v>69</v>
      </c>
      <c r="M163" s="23">
        <v>69</v>
      </c>
      <c r="N163" s="23">
        <v>69</v>
      </c>
      <c r="O163" s="22" t="s">
        <v>244</v>
      </c>
    </row>
    <row r="164" spans="1:15" x14ac:dyDescent="0.2">
      <c r="A164" s="20" t="s">
        <v>306</v>
      </c>
      <c r="B164" s="21" t="s">
        <v>307</v>
      </c>
      <c r="C164" s="21">
        <v>59</v>
      </c>
      <c r="D164" s="23">
        <v>59</v>
      </c>
      <c r="E164" s="23">
        <v>59</v>
      </c>
      <c r="F164" s="23">
        <v>59</v>
      </c>
      <c r="G164" s="23">
        <v>59</v>
      </c>
      <c r="H164" s="23">
        <v>59</v>
      </c>
      <c r="I164" s="23">
        <v>59</v>
      </c>
      <c r="J164" s="23">
        <v>59</v>
      </c>
      <c r="K164" s="23">
        <v>59</v>
      </c>
      <c r="L164" s="23">
        <v>59</v>
      </c>
      <c r="M164" s="23">
        <v>59</v>
      </c>
      <c r="N164" s="23">
        <v>59</v>
      </c>
      <c r="O164" s="22" t="s">
        <v>306</v>
      </c>
    </row>
    <row r="165" spans="1:15" x14ac:dyDescent="0.2">
      <c r="A165" s="20" t="s">
        <v>383</v>
      </c>
      <c r="B165" s="21" t="s">
        <v>384</v>
      </c>
      <c r="C165" s="23">
        <v>101</v>
      </c>
      <c r="D165" s="21">
        <v>101</v>
      </c>
      <c r="E165" s="21">
        <v>101</v>
      </c>
      <c r="F165" s="21">
        <v>101</v>
      </c>
      <c r="G165" s="21">
        <v>101</v>
      </c>
      <c r="H165" s="21">
        <v>101</v>
      </c>
      <c r="I165" s="21">
        <v>101</v>
      </c>
      <c r="J165" s="21">
        <v>101</v>
      </c>
      <c r="K165" s="21">
        <v>101</v>
      </c>
      <c r="L165" s="21">
        <v>101</v>
      </c>
      <c r="M165" s="21">
        <v>101</v>
      </c>
      <c r="N165" s="21">
        <v>101</v>
      </c>
      <c r="O165" s="22" t="s">
        <v>383</v>
      </c>
    </row>
    <row r="166" spans="1:15" x14ac:dyDescent="0.2">
      <c r="A166" s="20" t="s">
        <v>724</v>
      </c>
      <c r="B166" s="21" t="s">
        <v>725</v>
      </c>
      <c r="C166" s="23">
        <v>64</v>
      </c>
      <c r="D166" s="23">
        <v>64</v>
      </c>
      <c r="E166" s="23">
        <v>64</v>
      </c>
      <c r="F166" s="23">
        <v>64</v>
      </c>
      <c r="G166" s="23">
        <v>64</v>
      </c>
      <c r="H166" s="23">
        <v>64</v>
      </c>
      <c r="I166" s="23">
        <v>64</v>
      </c>
      <c r="J166" s="23">
        <v>64</v>
      </c>
      <c r="K166" s="23">
        <v>64</v>
      </c>
      <c r="L166" s="23">
        <v>64</v>
      </c>
      <c r="M166" s="23">
        <v>64</v>
      </c>
      <c r="N166" s="23">
        <v>64</v>
      </c>
      <c r="O166" s="22" t="s">
        <v>724</v>
      </c>
    </row>
    <row r="167" spans="1:15" x14ac:dyDescent="0.2">
      <c r="A167" s="20" t="s">
        <v>387</v>
      </c>
      <c r="B167" s="21" t="s">
        <v>388</v>
      </c>
      <c r="C167" s="23">
        <v>173</v>
      </c>
      <c r="D167" s="23">
        <v>173</v>
      </c>
      <c r="E167" s="23">
        <v>173</v>
      </c>
      <c r="F167" s="23">
        <v>173</v>
      </c>
      <c r="G167" s="23">
        <v>173</v>
      </c>
      <c r="H167" s="23">
        <v>173</v>
      </c>
      <c r="I167" s="23">
        <v>173</v>
      </c>
      <c r="J167" s="23">
        <v>173</v>
      </c>
      <c r="K167" s="23">
        <v>173</v>
      </c>
      <c r="L167" s="23">
        <v>173</v>
      </c>
      <c r="M167" s="23">
        <v>173</v>
      </c>
      <c r="N167" s="23">
        <v>173</v>
      </c>
      <c r="O167" s="22" t="s">
        <v>387</v>
      </c>
    </row>
    <row r="168" spans="1:15" x14ac:dyDescent="0.2">
      <c r="A168" s="20" t="s">
        <v>432</v>
      </c>
      <c r="B168" s="21" t="s">
        <v>433</v>
      </c>
      <c r="C168" s="21">
        <v>59</v>
      </c>
      <c r="D168" s="23">
        <v>59</v>
      </c>
      <c r="E168" s="23">
        <v>59</v>
      </c>
      <c r="F168" s="23">
        <v>59</v>
      </c>
      <c r="G168" s="23">
        <v>59</v>
      </c>
      <c r="H168" s="23">
        <v>59</v>
      </c>
      <c r="I168" s="23">
        <v>59</v>
      </c>
      <c r="J168" s="23">
        <v>59</v>
      </c>
      <c r="K168" s="23">
        <v>59</v>
      </c>
      <c r="L168" s="23">
        <v>59</v>
      </c>
      <c r="M168" s="23">
        <v>59</v>
      </c>
      <c r="N168" s="23">
        <v>59</v>
      </c>
      <c r="O168" s="22" t="s">
        <v>432</v>
      </c>
    </row>
    <row r="169" spans="1:15" x14ac:dyDescent="0.2">
      <c r="A169" s="20" t="s">
        <v>426</v>
      </c>
      <c r="B169" s="21" t="s">
        <v>427</v>
      </c>
      <c r="C169" s="21">
        <v>98</v>
      </c>
      <c r="D169" s="21">
        <v>98</v>
      </c>
      <c r="E169" s="21">
        <v>98</v>
      </c>
      <c r="F169" s="21">
        <v>98</v>
      </c>
      <c r="G169" s="21">
        <v>98</v>
      </c>
      <c r="H169" s="21">
        <v>98</v>
      </c>
      <c r="I169" s="21">
        <v>98</v>
      </c>
      <c r="J169" s="21">
        <v>98</v>
      </c>
      <c r="K169" s="21">
        <v>98</v>
      </c>
      <c r="L169" s="21">
        <v>98</v>
      </c>
      <c r="M169" s="21">
        <v>98</v>
      </c>
      <c r="N169" s="21">
        <v>98</v>
      </c>
      <c r="O169" s="22" t="s">
        <v>426</v>
      </c>
    </row>
    <row r="170" spans="1:15" x14ac:dyDescent="0.2">
      <c r="A170" s="20" t="s">
        <v>430</v>
      </c>
      <c r="B170" s="21" t="s">
        <v>431</v>
      </c>
      <c r="C170" s="23">
        <v>96</v>
      </c>
      <c r="D170" s="23">
        <v>96</v>
      </c>
      <c r="E170" s="23">
        <v>96</v>
      </c>
      <c r="F170" s="23">
        <v>96</v>
      </c>
      <c r="G170" s="23">
        <v>96</v>
      </c>
      <c r="H170" s="23">
        <v>96</v>
      </c>
      <c r="I170" s="23">
        <v>96</v>
      </c>
      <c r="J170" s="23">
        <v>96</v>
      </c>
      <c r="K170" s="23">
        <v>96</v>
      </c>
      <c r="L170" s="23">
        <v>96</v>
      </c>
      <c r="M170" s="23">
        <v>96</v>
      </c>
      <c r="N170" s="23">
        <v>96</v>
      </c>
      <c r="O170" s="22" t="s">
        <v>430</v>
      </c>
    </row>
    <row r="171" spans="1:15" x14ac:dyDescent="0.2">
      <c r="A171" s="20" t="s">
        <v>405</v>
      </c>
      <c r="B171" s="21" t="s">
        <v>406</v>
      </c>
      <c r="C171" s="21">
        <v>59</v>
      </c>
      <c r="D171" s="23">
        <v>59</v>
      </c>
      <c r="E171" s="23">
        <v>59</v>
      </c>
      <c r="F171" s="23">
        <v>59</v>
      </c>
      <c r="G171" s="23">
        <v>59</v>
      </c>
      <c r="H171" s="23">
        <v>59</v>
      </c>
      <c r="I171" s="23">
        <v>59</v>
      </c>
      <c r="J171" s="23">
        <v>59</v>
      </c>
      <c r="K171" s="23">
        <v>59</v>
      </c>
      <c r="L171" s="23">
        <v>59</v>
      </c>
      <c r="M171" s="23">
        <v>59</v>
      </c>
      <c r="N171" s="23">
        <v>59</v>
      </c>
      <c r="O171" s="22" t="s">
        <v>405</v>
      </c>
    </row>
    <row r="172" spans="1:15" x14ac:dyDescent="0.2">
      <c r="A172" s="20" t="s">
        <v>424</v>
      </c>
      <c r="B172" s="21" t="s">
        <v>425</v>
      </c>
      <c r="C172" s="23">
        <v>158</v>
      </c>
      <c r="D172" s="21">
        <v>158</v>
      </c>
      <c r="E172" s="21">
        <v>158</v>
      </c>
      <c r="F172" s="21">
        <v>158</v>
      </c>
      <c r="G172" s="21">
        <v>158</v>
      </c>
      <c r="H172" s="21">
        <v>158</v>
      </c>
      <c r="I172" s="21">
        <v>158</v>
      </c>
      <c r="J172" s="21">
        <v>158</v>
      </c>
      <c r="K172" s="21">
        <v>158</v>
      </c>
      <c r="L172" s="21">
        <v>158</v>
      </c>
      <c r="M172" s="21">
        <v>158</v>
      </c>
      <c r="N172" s="21">
        <v>158</v>
      </c>
      <c r="O172" s="22" t="s">
        <v>424</v>
      </c>
    </row>
    <row r="173" spans="1:15" x14ac:dyDescent="0.2">
      <c r="A173" s="20" t="s">
        <v>401</v>
      </c>
      <c r="B173" s="21" t="s">
        <v>402</v>
      </c>
      <c r="C173" s="23">
        <v>59</v>
      </c>
      <c r="D173" s="23">
        <v>59</v>
      </c>
      <c r="E173" s="23">
        <v>59</v>
      </c>
      <c r="F173" s="23">
        <v>59</v>
      </c>
      <c r="G173" s="23">
        <v>59</v>
      </c>
      <c r="H173" s="23">
        <v>59</v>
      </c>
      <c r="I173" s="23">
        <v>59</v>
      </c>
      <c r="J173" s="23">
        <v>59</v>
      </c>
      <c r="K173" s="23">
        <v>59</v>
      </c>
      <c r="L173" s="23">
        <v>59</v>
      </c>
      <c r="M173" s="23">
        <v>59</v>
      </c>
      <c r="N173" s="23">
        <v>59</v>
      </c>
      <c r="O173" s="22" t="s">
        <v>401</v>
      </c>
    </row>
    <row r="174" spans="1:15" x14ac:dyDescent="0.2">
      <c r="A174" s="20" t="s">
        <v>391</v>
      </c>
      <c r="B174" s="21" t="s">
        <v>392</v>
      </c>
      <c r="C174" s="23">
        <v>64</v>
      </c>
      <c r="D174" s="23">
        <v>64</v>
      </c>
      <c r="E174" s="23">
        <v>64</v>
      </c>
      <c r="F174" s="23">
        <v>64</v>
      </c>
      <c r="G174" s="23">
        <v>64</v>
      </c>
      <c r="H174" s="23">
        <v>64</v>
      </c>
      <c r="I174" s="23">
        <v>64</v>
      </c>
      <c r="J174" s="23">
        <v>64</v>
      </c>
      <c r="K174" s="23">
        <v>64</v>
      </c>
      <c r="L174" s="23">
        <v>64</v>
      </c>
      <c r="M174" s="23">
        <v>64</v>
      </c>
      <c r="N174" s="23">
        <v>64</v>
      </c>
      <c r="O174" s="22" t="s">
        <v>391</v>
      </c>
    </row>
    <row r="175" spans="1:15" x14ac:dyDescent="0.2">
      <c r="A175" s="20" t="s">
        <v>428</v>
      </c>
      <c r="B175" s="21" t="s">
        <v>429</v>
      </c>
      <c r="C175" s="23">
        <v>59</v>
      </c>
      <c r="D175" s="23">
        <v>59</v>
      </c>
      <c r="E175" s="23">
        <v>59</v>
      </c>
      <c r="F175" s="23">
        <v>59</v>
      </c>
      <c r="G175" s="23">
        <v>59</v>
      </c>
      <c r="H175" s="23">
        <v>59</v>
      </c>
      <c r="I175" s="23">
        <v>59</v>
      </c>
      <c r="J175" s="23">
        <v>59</v>
      </c>
      <c r="K175" s="23">
        <v>59</v>
      </c>
      <c r="L175" s="23">
        <v>59</v>
      </c>
      <c r="M175" s="23">
        <v>59</v>
      </c>
      <c r="N175" s="23">
        <v>59</v>
      </c>
      <c r="O175" s="22" t="s">
        <v>428</v>
      </c>
    </row>
    <row r="176" spans="1:15" x14ac:dyDescent="0.2">
      <c r="A176" s="20" t="s">
        <v>393</v>
      </c>
      <c r="B176" s="21" t="s">
        <v>394</v>
      </c>
      <c r="C176" s="23">
        <v>69</v>
      </c>
      <c r="D176" s="23">
        <v>69</v>
      </c>
      <c r="E176" s="23">
        <v>69</v>
      </c>
      <c r="F176" s="23">
        <v>69</v>
      </c>
      <c r="G176" s="23">
        <v>69</v>
      </c>
      <c r="H176" s="23">
        <v>69</v>
      </c>
      <c r="I176" s="23">
        <v>69</v>
      </c>
      <c r="J176" s="23">
        <v>69</v>
      </c>
      <c r="K176" s="23">
        <v>69</v>
      </c>
      <c r="L176" s="23">
        <v>69</v>
      </c>
      <c r="M176" s="23">
        <v>69</v>
      </c>
      <c r="N176" s="23">
        <v>69</v>
      </c>
      <c r="O176" s="22" t="s">
        <v>393</v>
      </c>
    </row>
    <row r="177" spans="1:15" x14ac:dyDescent="0.2">
      <c r="A177" s="20" t="s">
        <v>358</v>
      </c>
      <c r="B177" s="21" t="s">
        <v>359</v>
      </c>
      <c r="C177" s="23">
        <v>59</v>
      </c>
      <c r="D177" s="23">
        <v>59</v>
      </c>
      <c r="E177" s="23">
        <v>59</v>
      </c>
      <c r="F177" s="23">
        <v>59</v>
      </c>
      <c r="G177" s="23">
        <v>59</v>
      </c>
      <c r="H177" s="23">
        <v>59</v>
      </c>
      <c r="I177" s="23">
        <v>59</v>
      </c>
      <c r="J177" s="23">
        <v>59</v>
      </c>
      <c r="K177" s="23">
        <v>59</v>
      </c>
      <c r="L177" s="23">
        <v>59</v>
      </c>
      <c r="M177" s="23">
        <v>59</v>
      </c>
      <c r="N177" s="23">
        <v>59</v>
      </c>
      <c r="O177" s="22" t="s">
        <v>358</v>
      </c>
    </row>
    <row r="178" spans="1:15" x14ac:dyDescent="0.2">
      <c r="A178" s="20" t="s">
        <v>550</v>
      </c>
      <c r="B178" s="21" t="s">
        <v>551</v>
      </c>
      <c r="C178" s="23">
        <v>59</v>
      </c>
      <c r="D178" s="23">
        <v>59</v>
      </c>
      <c r="E178" s="23">
        <v>59</v>
      </c>
      <c r="F178" s="23">
        <v>59</v>
      </c>
      <c r="G178" s="23">
        <v>59</v>
      </c>
      <c r="H178" s="23">
        <v>59</v>
      </c>
      <c r="I178" s="23">
        <v>59</v>
      </c>
      <c r="J178" s="23">
        <v>59</v>
      </c>
      <c r="K178" s="23">
        <v>59</v>
      </c>
      <c r="L178" s="23">
        <v>59</v>
      </c>
      <c r="M178" s="23">
        <v>59</v>
      </c>
      <c r="N178" s="23">
        <v>59</v>
      </c>
      <c r="O178" s="22" t="s">
        <v>550</v>
      </c>
    </row>
    <row r="179" spans="1:15" x14ac:dyDescent="0.2">
      <c r="A179" s="20" t="s">
        <v>395</v>
      </c>
      <c r="B179" s="21" t="s">
        <v>396</v>
      </c>
      <c r="C179" s="77">
        <v>64</v>
      </c>
      <c r="D179" s="23">
        <v>64</v>
      </c>
      <c r="E179" s="23">
        <v>64</v>
      </c>
      <c r="F179" s="23">
        <v>64</v>
      </c>
      <c r="G179" s="23">
        <v>64</v>
      </c>
      <c r="H179" s="23">
        <v>64</v>
      </c>
      <c r="I179" s="23">
        <v>64</v>
      </c>
      <c r="J179" s="23">
        <v>64</v>
      </c>
      <c r="K179" s="23">
        <v>64</v>
      </c>
      <c r="L179" s="23">
        <v>64</v>
      </c>
      <c r="M179" s="23">
        <v>64</v>
      </c>
      <c r="N179" s="23">
        <v>64</v>
      </c>
      <c r="O179" s="22" t="s">
        <v>395</v>
      </c>
    </row>
    <row r="180" spans="1:15" x14ac:dyDescent="0.2">
      <c r="A180" s="20" t="s">
        <v>102</v>
      </c>
      <c r="B180" s="21" t="s">
        <v>103</v>
      </c>
      <c r="C180" s="21">
        <v>65</v>
      </c>
      <c r="D180" s="21">
        <v>65</v>
      </c>
      <c r="E180" s="21">
        <v>65</v>
      </c>
      <c r="F180" s="21">
        <v>65</v>
      </c>
      <c r="G180" s="21">
        <v>65</v>
      </c>
      <c r="H180" s="21">
        <v>65</v>
      </c>
      <c r="I180" s="21">
        <v>65</v>
      </c>
      <c r="J180" s="21">
        <v>65</v>
      </c>
      <c r="K180" s="21">
        <v>65</v>
      </c>
      <c r="L180" s="21">
        <v>65</v>
      </c>
      <c r="M180" s="21">
        <v>65</v>
      </c>
      <c r="N180" s="21">
        <v>65</v>
      </c>
      <c r="O180" s="22" t="s">
        <v>102</v>
      </c>
    </row>
    <row r="181" spans="1:15" x14ac:dyDescent="0.2">
      <c r="A181" s="20" t="s">
        <v>403</v>
      </c>
      <c r="B181" s="21" t="s">
        <v>404</v>
      </c>
      <c r="C181" s="23">
        <v>64</v>
      </c>
      <c r="D181" s="23">
        <v>64</v>
      </c>
      <c r="E181" s="23">
        <v>64</v>
      </c>
      <c r="F181" s="23">
        <v>64</v>
      </c>
      <c r="G181" s="23">
        <v>64</v>
      </c>
      <c r="H181" s="23">
        <v>64</v>
      </c>
      <c r="I181" s="23">
        <v>64</v>
      </c>
      <c r="J181" s="23">
        <v>64</v>
      </c>
      <c r="K181" s="23">
        <v>64</v>
      </c>
      <c r="L181" s="23">
        <v>64</v>
      </c>
      <c r="M181" s="23">
        <v>64</v>
      </c>
      <c r="N181" s="23">
        <v>64</v>
      </c>
      <c r="O181" s="22" t="s">
        <v>403</v>
      </c>
    </row>
    <row r="182" spans="1:15" x14ac:dyDescent="0.2">
      <c r="A182" s="20" t="s">
        <v>418</v>
      </c>
      <c r="B182" s="21" t="s">
        <v>419</v>
      </c>
      <c r="C182" s="21">
        <v>131</v>
      </c>
      <c r="D182" s="21">
        <v>131</v>
      </c>
      <c r="E182" s="21">
        <v>131</v>
      </c>
      <c r="F182" s="21">
        <v>131</v>
      </c>
      <c r="G182" s="21">
        <v>131</v>
      </c>
      <c r="H182" s="21">
        <v>131</v>
      </c>
      <c r="I182" s="21">
        <v>131</v>
      </c>
      <c r="J182" s="21">
        <v>131</v>
      </c>
      <c r="K182" s="21">
        <v>131</v>
      </c>
      <c r="L182" s="21">
        <v>131</v>
      </c>
      <c r="M182" s="21">
        <v>131</v>
      </c>
      <c r="N182" s="21">
        <v>131</v>
      </c>
      <c r="O182" s="22" t="s">
        <v>418</v>
      </c>
    </row>
    <row r="183" spans="1:15" x14ac:dyDescent="0.2">
      <c r="A183" s="20" t="s">
        <v>414</v>
      </c>
      <c r="B183" s="21" t="s">
        <v>415</v>
      </c>
      <c r="C183" s="23">
        <v>165</v>
      </c>
      <c r="D183" s="23">
        <v>165</v>
      </c>
      <c r="E183" s="23">
        <v>165</v>
      </c>
      <c r="F183" s="23">
        <v>165</v>
      </c>
      <c r="G183" s="23">
        <v>165</v>
      </c>
      <c r="H183" s="23">
        <v>165</v>
      </c>
      <c r="I183" s="23">
        <v>165</v>
      </c>
      <c r="J183" s="23">
        <v>165</v>
      </c>
      <c r="K183" s="23">
        <v>165</v>
      </c>
      <c r="L183" s="23">
        <v>165</v>
      </c>
      <c r="M183" s="23">
        <v>165</v>
      </c>
      <c r="N183" s="23">
        <v>165</v>
      </c>
      <c r="O183" s="22" t="s">
        <v>414</v>
      </c>
    </row>
    <row r="184" spans="1:15" x14ac:dyDescent="0.2">
      <c r="A184" s="20" t="s">
        <v>416</v>
      </c>
      <c r="B184" s="21" t="s">
        <v>417</v>
      </c>
      <c r="C184" s="21">
        <v>95</v>
      </c>
      <c r="D184" s="21">
        <v>95</v>
      </c>
      <c r="E184" s="21">
        <v>95</v>
      </c>
      <c r="F184" s="21">
        <v>95</v>
      </c>
      <c r="G184" s="21">
        <v>95</v>
      </c>
      <c r="H184" s="21">
        <v>95</v>
      </c>
      <c r="I184" s="21">
        <v>95</v>
      </c>
      <c r="J184" s="21">
        <v>95</v>
      </c>
      <c r="K184" s="21">
        <v>95</v>
      </c>
      <c r="L184" s="21">
        <v>95</v>
      </c>
      <c r="M184" s="21">
        <v>95</v>
      </c>
      <c r="N184" s="21">
        <v>95</v>
      </c>
      <c r="O184" s="22" t="s">
        <v>416</v>
      </c>
    </row>
    <row r="185" spans="1:15" x14ac:dyDescent="0.2">
      <c r="A185" s="20" t="s">
        <v>420</v>
      </c>
      <c r="B185" s="21" t="s">
        <v>421</v>
      </c>
      <c r="C185" s="21">
        <v>101</v>
      </c>
      <c r="D185" s="21">
        <v>101</v>
      </c>
      <c r="E185" s="21">
        <v>101</v>
      </c>
      <c r="F185" s="21">
        <v>101</v>
      </c>
      <c r="G185" s="21">
        <v>101</v>
      </c>
      <c r="H185" s="21">
        <v>101</v>
      </c>
      <c r="I185" s="21">
        <v>101</v>
      </c>
      <c r="J185" s="21">
        <v>101</v>
      </c>
      <c r="K185" s="21">
        <v>101</v>
      </c>
      <c r="L185" s="21">
        <v>101</v>
      </c>
      <c r="M185" s="21">
        <v>101</v>
      </c>
      <c r="N185" s="21">
        <v>101</v>
      </c>
      <c r="O185" s="22" t="s">
        <v>420</v>
      </c>
    </row>
    <row r="186" spans="1:15" x14ac:dyDescent="0.2">
      <c r="A186" s="20" t="s">
        <v>422</v>
      </c>
      <c r="B186" s="21" t="s">
        <v>423</v>
      </c>
      <c r="C186" s="23">
        <v>59</v>
      </c>
      <c r="D186" s="23">
        <v>59</v>
      </c>
      <c r="E186" s="23">
        <v>59</v>
      </c>
      <c r="F186" s="23">
        <v>59</v>
      </c>
      <c r="G186" s="23">
        <v>59</v>
      </c>
      <c r="H186" s="23">
        <v>59</v>
      </c>
      <c r="I186" s="23">
        <v>59</v>
      </c>
      <c r="J186" s="23">
        <v>59</v>
      </c>
      <c r="K186" s="23">
        <v>59</v>
      </c>
      <c r="L186" s="23">
        <v>59</v>
      </c>
      <c r="M186" s="23">
        <v>59</v>
      </c>
      <c r="N186" s="23">
        <v>59</v>
      </c>
      <c r="O186" s="22" t="s">
        <v>422</v>
      </c>
    </row>
    <row r="187" spans="1:15" x14ac:dyDescent="0.2">
      <c r="A187" s="20" t="s">
        <v>412</v>
      </c>
      <c r="B187" s="21" t="s">
        <v>413</v>
      </c>
      <c r="C187" s="21">
        <v>171</v>
      </c>
      <c r="D187" s="21">
        <v>171</v>
      </c>
      <c r="E187" s="21">
        <v>171</v>
      </c>
      <c r="F187" s="21">
        <v>171</v>
      </c>
      <c r="G187" s="21">
        <v>171</v>
      </c>
      <c r="H187" s="21">
        <v>171</v>
      </c>
      <c r="I187" s="21">
        <v>171</v>
      </c>
      <c r="J187" s="21">
        <v>171</v>
      </c>
      <c r="K187" s="21">
        <v>171</v>
      </c>
      <c r="L187" s="21">
        <v>171</v>
      </c>
      <c r="M187" s="21">
        <v>171</v>
      </c>
      <c r="N187" s="21">
        <v>171</v>
      </c>
      <c r="O187" s="22" t="s">
        <v>412</v>
      </c>
    </row>
    <row r="188" spans="1:15" x14ac:dyDescent="0.2">
      <c r="A188" s="20" t="s">
        <v>410</v>
      </c>
      <c r="B188" s="21" t="s">
        <v>411</v>
      </c>
      <c r="C188" s="21">
        <v>171</v>
      </c>
      <c r="D188" s="21">
        <v>171</v>
      </c>
      <c r="E188" s="21">
        <v>171</v>
      </c>
      <c r="F188" s="21">
        <v>171</v>
      </c>
      <c r="G188" s="21">
        <v>171</v>
      </c>
      <c r="H188" s="21">
        <v>171</v>
      </c>
      <c r="I188" s="21">
        <v>171</v>
      </c>
      <c r="J188" s="21">
        <v>171</v>
      </c>
      <c r="K188" s="21">
        <v>171</v>
      </c>
      <c r="L188" s="21">
        <v>171</v>
      </c>
      <c r="M188" s="21">
        <v>171</v>
      </c>
      <c r="N188" s="21">
        <v>171</v>
      </c>
      <c r="O188" s="22" t="s">
        <v>410</v>
      </c>
    </row>
    <row r="189" spans="1:15" x14ac:dyDescent="0.2">
      <c r="A189" s="20" t="s">
        <v>408</v>
      </c>
      <c r="B189" s="21" t="s">
        <v>409</v>
      </c>
      <c r="C189" s="23">
        <v>74</v>
      </c>
      <c r="D189" s="23">
        <v>74</v>
      </c>
      <c r="E189" s="23">
        <v>74</v>
      </c>
      <c r="F189" s="23">
        <v>74</v>
      </c>
      <c r="G189" s="23">
        <v>74</v>
      </c>
      <c r="H189" s="23">
        <v>74</v>
      </c>
      <c r="I189" s="23">
        <v>74</v>
      </c>
      <c r="J189" s="23">
        <v>74</v>
      </c>
      <c r="K189" s="23">
        <v>74</v>
      </c>
      <c r="L189" s="23">
        <v>74</v>
      </c>
      <c r="M189" s="23">
        <v>74</v>
      </c>
      <c r="N189" s="23">
        <v>74</v>
      </c>
      <c r="O189" s="22" t="s">
        <v>408</v>
      </c>
    </row>
    <row r="190" spans="1:15" x14ac:dyDescent="0.2">
      <c r="A190" s="20" t="s">
        <v>285</v>
      </c>
      <c r="B190" s="21" t="s">
        <v>286</v>
      </c>
      <c r="C190" s="23">
        <v>59</v>
      </c>
      <c r="D190" s="23">
        <v>59</v>
      </c>
      <c r="E190" s="23">
        <v>59</v>
      </c>
      <c r="F190" s="23">
        <v>59</v>
      </c>
      <c r="G190" s="23">
        <v>59</v>
      </c>
      <c r="H190" s="23">
        <v>59</v>
      </c>
      <c r="I190" s="23">
        <v>59</v>
      </c>
      <c r="J190" s="23">
        <v>59</v>
      </c>
      <c r="K190" s="23">
        <v>59</v>
      </c>
      <c r="L190" s="23">
        <v>59</v>
      </c>
      <c r="M190" s="23">
        <v>59</v>
      </c>
      <c r="N190" s="23">
        <v>59</v>
      </c>
      <c r="O190" s="22" t="s">
        <v>285</v>
      </c>
    </row>
    <row r="191" spans="1:15" x14ac:dyDescent="0.2">
      <c r="A191" s="20" t="s">
        <v>397</v>
      </c>
      <c r="B191" s="21" t="s">
        <v>398</v>
      </c>
      <c r="C191" s="23">
        <v>74</v>
      </c>
      <c r="D191" s="23">
        <v>74</v>
      </c>
      <c r="E191" s="23">
        <v>74</v>
      </c>
      <c r="F191" s="23">
        <v>74</v>
      </c>
      <c r="G191" s="23">
        <v>74</v>
      </c>
      <c r="H191" s="23">
        <v>74</v>
      </c>
      <c r="I191" s="23">
        <v>74</v>
      </c>
      <c r="J191" s="23">
        <v>74</v>
      </c>
      <c r="K191" s="23">
        <v>74</v>
      </c>
      <c r="L191" s="23">
        <v>74</v>
      </c>
      <c r="M191" s="23">
        <v>74</v>
      </c>
      <c r="N191" s="23">
        <v>74</v>
      </c>
      <c r="O191" s="22" t="s">
        <v>397</v>
      </c>
    </row>
    <row r="192" spans="1:15" x14ac:dyDescent="0.2">
      <c r="A192" s="20" t="s">
        <v>622</v>
      </c>
      <c r="B192" s="21" t="s">
        <v>623</v>
      </c>
      <c r="C192" s="23">
        <v>64</v>
      </c>
      <c r="D192" s="23">
        <v>64</v>
      </c>
      <c r="E192" s="23">
        <v>64</v>
      </c>
      <c r="F192" s="23">
        <v>64</v>
      </c>
      <c r="G192" s="23">
        <v>64</v>
      </c>
      <c r="H192" s="23">
        <v>64</v>
      </c>
      <c r="I192" s="23">
        <v>64</v>
      </c>
      <c r="J192" s="23">
        <v>64</v>
      </c>
      <c r="K192" s="23">
        <v>64</v>
      </c>
      <c r="L192" s="23">
        <v>64</v>
      </c>
      <c r="M192" s="23">
        <v>64</v>
      </c>
      <c r="N192" s="23">
        <v>64</v>
      </c>
      <c r="O192" s="22" t="s">
        <v>622</v>
      </c>
    </row>
    <row r="193" spans="1:15" x14ac:dyDescent="0.2">
      <c r="A193" s="20" t="s">
        <v>399</v>
      </c>
      <c r="B193" s="21" t="s">
        <v>400</v>
      </c>
      <c r="C193" s="23">
        <v>59</v>
      </c>
      <c r="D193" s="23">
        <v>59</v>
      </c>
      <c r="E193" s="23">
        <v>59</v>
      </c>
      <c r="F193" s="23">
        <v>59</v>
      </c>
      <c r="G193" s="23">
        <v>59</v>
      </c>
      <c r="H193" s="23">
        <v>59</v>
      </c>
      <c r="I193" s="23">
        <v>59</v>
      </c>
      <c r="J193" s="23">
        <v>59</v>
      </c>
      <c r="K193" s="23">
        <v>59</v>
      </c>
      <c r="L193" s="23">
        <v>59</v>
      </c>
      <c r="M193" s="23">
        <v>59</v>
      </c>
      <c r="N193" s="23">
        <v>59</v>
      </c>
      <c r="O193" s="22" t="s">
        <v>399</v>
      </c>
    </row>
    <row r="194" spans="1:15" x14ac:dyDescent="0.2">
      <c r="A194" s="20" t="s">
        <v>494</v>
      </c>
      <c r="B194" s="21" t="s">
        <v>495</v>
      </c>
      <c r="C194" s="23">
        <v>64</v>
      </c>
      <c r="D194" s="23">
        <v>64</v>
      </c>
      <c r="E194" s="23">
        <v>64</v>
      </c>
      <c r="F194" s="23">
        <v>64</v>
      </c>
      <c r="G194" s="23">
        <v>64</v>
      </c>
      <c r="H194" s="23">
        <v>64</v>
      </c>
      <c r="I194" s="23">
        <v>64</v>
      </c>
      <c r="J194" s="23">
        <v>64</v>
      </c>
      <c r="K194" s="23">
        <v>64</v>
      </c>
      <c r="L194" s="23">
        <v>64</v>
      </c>
      <c r="M194" s="23">
        <v>64</v>
      </c>
      <c r="N194" s="23">
        <v>64</v>
      </c>
      <c r="O194" s="22" t="s">
        <v>494</v>
      </c>
    </row>
    <row r="195" spans="1:15" x14ac:dyDescent="0.2">
      <c r="A195" s="20" t="s">
        <v>434</v>
      </c>
      <c r="B195" s="21" t="s">
        <v>435</v>
      </c>
      <c r="C195" s="21">
        <v>133</v>
      </c>
      <c r="D195" s="21">
        <v>133</v>
      </c>
      <c r="E195" s="21">
        <v>133</v>
      </c>
      <c r="F195" s="21">
        <v>133</v>
      </c>
      <c r="G195" s="21">
        <v>133</v>
      </c>
      <c r="H195" s="21">
        <v>133</v>
      </c>
      <c r="I195" s="21">
        <v>133</v>
      </c>
      <c r="J195" s="21">
        <v>133</v>
      </c>
      <c r="K195" s="21">
        <v>133</v>
      </c>
      <c r="L195" s="21">
        <v>133</v>
      </c>
      <c r="M195" s="21">
        <v>133</v>
      </c>
      <c r="N195" s="21">
        <v>133</v>
      </c>
      <c r="O195" s="22" t="s">
        <v>434</v>
      </c>
    </row>
    <row r="196" spans="1:15" x14ac:dyDescent="0.2">
      <c r="A196" s="20" t="s">
        <v>468</v>
      </c>
      <c r="B196" s="21" t="s">
        <v>469</v>
      </c>
      <c r="C196" s="21">
        <v>93</v>
      </c>
      <c r="D196" s="21">
        <v>93</v>
      </c>
      <c r="E196" s="21">
        <v>93</v>
      </c>
      <c r="F196" s="21">
        <v>93</v>
      </c>
      <c r="G196" s="21">
        <v>93</v>
      </c>
      <c r="H196" s="21">
        <v>93</v>
      </c>
      <c r="I196" s="21">
        <v>93</v>
      </c>
      <c r="J196" s="21">
        <v>93</v>
      </c>
      <c r="K196" s="21">
        <v>93</v>
      </c>
      <c r="L196" s="21">
        <v>93</v>
      </c>
      <c r="M196" s="21">
        <v>93</v>
      </c>
      <c r="N196" s="21">
        <v>93</v>
      </c>
      <c r="O196" s="22" t="s">
        <v>468</v>
      </c>
    </row>
    <row r="197" spans="1:15" x14ac:dyDescent="0.2">
      <c r="A197" s="20" t="s">
        <v>440</v>
      </c>
      <c r="B197" s="21" t="s">
        <v>441</v>
      </c>
      <c r="C197" s="21">
        <v>113</v>
      </c>
      <c r="D197" s="21">
        <v>113</v>
      </c>
      <c r="E197" s="21">
        <v>113</v>
      </c>
      <c r="F197" s="21">
        <v>113</v>
      </c>
      <c r="G197" s="21">
        <v>113</v>
      </c>
      <c r="H197" s="21">
        <v>113</v>
      </c>
      <c r="I197" s="21">
        <v>113</v>
      </c>
      <c r="J197" s="21">
        <v>113</v>
      </c>
      <c r="K197" s="21">
        <v>113</v>
      </c>
      <c r="L197" s="21">
        <v>113</v>
      </c>
      <c r="M197" s="21">
        <v>113</v>
      </c>
      <c r="N197" s="21">
        <v>113</v>
      </c>
      <c r="O197" s="22" t="s">
        <v>440</v>
      </c>
    </row>
    <row r="198" spans="1:15" x14ac:dyDescent="0.2">
      <c r="A198" s="20" t="s">
        <v>474</v>
      </c>
      <c r="B198" s="21" t="s">
        <v>475</v>
      </c>
      <c r="C198" s="23">
        <v>64</v>
      </c>
      <c r="D198" s="23">
        <v>64</v>
      </c>
      <c r="E198" s="23">
        <v>64</v>
      </c>
      <c r="F198" s="23">
        <v>64</v>
      </c>
      <c r="G198" s="23">
        <v>64</v>
      </c>
      <c r="H198" s="23">
        <v>64</v>
      </c>
      <c r="I198" s="23">
        <v>64</v>
      </c>
      <c r="J198" s="23">
        <v>64</v>
      </c>
      <c r="K198" s="23">
        <v>64</v>
      </c>
      <c r="L198" s="23">
        <v>64</v>
      </c>
      <c r="M198" s="23">
        <v>64</v>
      </c>
      <c r="N198" s="23">
        <v>64</v>
      </c>
      <c r="O198" s="22" t="s">
        <v>474</v>
      </c>
    </row>
    <row r="199" spans="1:15" x14ac:dyDescent="0.2">
      <c r="A199" s="20" t="s">
        <v>438</v>
      </c>
      <c r="B199" s="21" t="s">
        <v>439</v>
      </c>
      <c r="C199" s="21">
        <v>119</v>
      </c>
      <c r="D199" s="21">
        <v>119</v>
      </c>
      <c r="E199" s="21">
        <v>119</v>
      </c>
      <c r="F199" s="21">
        <v>119</v>
      </c>
      <c r="G199" s="21">
        <v>119</v>
      </c>
      <c r="H199" s="21">
        <v>119</v>
      </c>
      <c r="I199" s="21">
        <v>119</v>
      </c>
      <c r="J199" s="21">
        <v>119</v>
      </c>
      <c r="K199" s="21">
        <v>119</v>
      </c>
      <c r="L199" s="21">
        <v>119</v>
      </c>
      <c r="M199" s="21">
        <v>119</v>
      </c>
      <c r="N199" s="21">
        <v>119</v>
      </c>
      <c r="O199" s="22" t="s">
        <v>438</v>
      </c>
    </row>
    <row r="200" spans="1:15" x14ac:dyDescent="0.2">
      <c r="A200" s="20" t="s">
        <v>7</v>
      </c>
      <c r="B200" s="21" t="s">
        <v>442</v>
      </c>
      <c r="C200" s="21">
        <v>287</v>
      </c>
      <c r="D200" s="21">
        <v>287</v>
      </c>
      <c r="E200" s="21">
        <v>287</v>
      </c>
      <c r="F200" s="21">
        <v>287</v>
      </c>
      <c r="G200" s="21">
        <v>287</v>
      </c>
      <c r="H200" s="21">
        <v>287</v>
      </c>
      <c r="I200" s="21">
        <v>287</v>
      </c>
      <c r="J200" s="21">
        <v>287</v>
      </c>
      <c r="K200" s="21">
        <v>287</v>
      </c>
      <c r="L200" s="21">
        <v>287</v>
      </c>
      <c r="M200" s="21">
        <v>287</v>
      </c>
      <c r="N200" s="21">
        <v>287</v>
      </c>
      <c r="O200" s="22" t="s">
        <v>7</v>
      </c>
    </row>
    <row r="201" spans="1:15" x14ac:dyDescent="0.2">
      <c r="A201" s="20" t="s">
        <v>470</v>
      </c>
      <c r="B201" s="21" t="s">
        <v>471</v>
      </c>
      <c r="C201" s="21">
        <v>132</v>
      </c>
      <c r="D201" s="21">
        <v>132</v>
      </c>
      <c r="E201" s="21">
        <v>132</v>
      </c>
      <c r="F201" s="21">
        <v>132</v>
      </c>
      <c r="G201" s="21">
        <v>132</v>
      </c>
      <c r="H201" s="21">
        <v>132</v>
      </c>
      <c r="I201" s="21">
        <v>132</v>
      </c>
      <c r="J201" s="21">
        <v>132</v>
      </c>
      <c r="K201" s="21">
        <v>132</v>
      </c>
      <c r="L201" s="21">
        <v>132</v>
      </c>
      <c r="M201" s="21">
        <v>132</v>
      </c>
      <c r="N201" s="21">
        <v>132</v>
      </c>
      <c r="O201" s="22" t="s">
        <v>470</v>
      </c>
    </row>
    <row r="202" spans="1:15" x14ac:dyDescent="0.2">
      <c r="A202" s="20" t="s">
        <v>508</v>
      </c>
      <c r="B202" s="21" t="s">
        <v>509</v>
      </c>
      <c r="C202" s="23">
        <v>79</v>
      </c>
      <c r="D202" s="23">
        <v>79</v>
      </c>
      <c r="E202" s="23">
        <v>79</v>
      </c>
      <c r="F202" s="23">
        <v>79</v>
      </c>
      <c r="G202" s="23">
        <v>79</v>
      </c>
      <c r="H202" s="23">
        <v>79</v>
      </c>
      <c r="I202" s="23">
        <v>79</v>
      </c>
      <c r="J202" s="23">
        <v>79</v>
      </c>
      <c r="K202" s="23">
        <v>79</v>
      </c>
      <c r="L202" s="23">
        <v>79</v>
      </c>
      <c r="M202" s="23">
        <v>79</v>
      </c>
      <c r="N202" s="23">
        <v>79</v>
      </c>
      <c r="O202" s="22" t="s">
        <v>508</v>
      </c>
    </row>
    <row r="203" spans="1:15" x14ac:dyDescent="0.2">
      <c r="A203" s="20" t="s">
        <v>521</v>
      </c>
      <c r="B203" s="21" t="s">
        <v>522</v>
      </c>
      <c r="C203" s="23">
        <v>153</v>
      </c>
      <c r="D203" s="23">
        <v>153</v>
      </c>
      <c r="E203" s="23">
        <v>153</v>
      </c>
      <c r="F203" s="23">
        <v>153</v>
      </c>
      <c r="G203" s="23">
        <v>153</v>
      </c>
      <c r="H203" s="23">
        <v>153</v>
      </c>
      <c r="I203" s="23">
        <v>153</v>
      </c>
      <c r="J203" s="23">
        <v>153</v>
      </c>
      <c r="K203" s="23">
        <v>153</v>
      </c>
      <c r="L203" s="23">
        <v>153</v>
      </c>
      <c r="M203" s="23">
        <v>153</v>
      </c>
      <c r="N203" s="23">
        <v>153</v>
      </c>
      <c r="O203" s="22" t="s">
        <v>521</v>
      </c>
    </row>
    <row r="204" spans="1:15" x14ac:dyDescent="0.2">
      <c r="A204" s="20" t="s">
        <v>512</v>
      </c>
      <c r="B204" s="21" t="s">
        <v>513</v>
      </c>
      <c r="C204" s="21">
        <v>129</v>
      </c>
      <c r="D204" s="21">
        <v>129</v>
      </c>
      <c r="E204" s="21">
        <v>129</v>
      </c>
      <c r="F204" s="21">
        <v>129</v>
      </c>
      <c r="G204" s="21">
        <v>129</v>
      </c>
      <c r="H204" s="21">
        <v>129</v>
      </c>
      <c r="I204" s="21">
        <v>129</v>
      </c>
      <c r="J204" s="21">
        <v>129</v>
      </c>
      <c r="K204" s="21">
        <v>129</v>
      </c>
      <c r="L204" s="21">
        <v>129</v>
      </c>
      <c r="M204" s="21">
        <v>129</v>
      </c>
      <c r="N204" s="21">
        <v>129</v>
      </c>
      <c r="O204" s="22" t="s">
        <v>512</v>
      </c>
    </row>
    <row r="205" spans="1:15" x14ac:dyDescent="0.2">
      <c r="A205" s="20" t="s">
        <v>464</v>
      </c>
      <c r="B205" s="21" t="s">
        <v>465</v>
      </c>
      <c r="C205" s="23">
        <v>59</v>
      </c>
      <c r="D205" s="23">
        <v>59</v>
      </c>
      <c r="E205" s="23">
        <v>59</v>
      </c>
      <c r="F205" s="23">
        <v>59</v>
      </c>
      <c r="G205" s="23">
        <v>59</v>
      </c>
      <c r="H205" s="23">
        <v>59</v>
      </c>
      <c r="I205" s="23">
        <v>59</v>
      </c>
      <c r="J205" s="23">
        <v>59</v>
      </c>
      <c r="K205" s="23">
        <v>59</v>
      </c>
      <c r="L205" s="23">
        <v>59</v>
      </c>
      <c r="M205" s="23">
        <v>59</v>
      </c>
      <c r="N205" s="23">
        <v>59</v>
      </c>
      <c r="O205" s="22" t="s">
        <v>464</v>
      </c>
    </row>
    <row r="206" spans="1:15" x14ac:dyDescent="0.2">
      <c r="A206" s="20" t="s">
        <v>451</v>
      </c>
      <c r="B206" s="21" t="s">
        <v>452</v>
      </c>
      <c r="C206" s="21">
        <v>126</v>
      </c>
      <c r="D206" s="21">
        <v>126</v>
      </c>
      <c r="E206" s="21">
        <v>126</v>
      </c>
      <c r="F206" s="21">
        <v>126</v>
      </c>
      <c r="G206" s="21">
        <v>126</v>
      </c>
      <c r="H206" s="21">
        <v>126</v>
      </c>
      <c r="I206" s="21">
        <v>126</v>
      </c>
      <c r="J206" s="21">
        <v>126</v>
      </c>
      <c r="K206" s="21">
        <v>126</v>
      </c>
      <c r="L206" s="21">
        <v>126</v>
      </c>
      <c r="M206" s="21">
        <v>126</v>
      </c>
      <c r="N206" s="21">
        <v>126</v>
      </c>
      <c r="O206" s="22" t="s">
        <v>451</v>
      </c>
    </row>
    <row r="207" spans="1:15" x14ac:dyDescent="0.2">
      <c r="A207" s="20" t="s">
        <v>466</v>
      </c>
      <c r="B207" s="21" t="s">
        <v>467</v>
      </c>
      <c r="C207" s="23">
        <v>59</v>
      </c>
      <c r="D207" s="23">
        <v>59</v>
      </c>
      <c r="E207" s="23">
        <v>59</v>
      </c>
      <c r="F207" s="23">
        <v>59</v>
      </c>
      <c r="G207" s="23">
        <v>59</v>
      </c>
      <c r="H207" s="23">
        <v>59</v>
      </c>
      <c r="I207" s="23">
        <v>59</v>
      </c>
      <c r="J207" s="23">
        <v>59</v>
      </c>
      <c r="K207" s="23">
        <v>59</v>
      </c>
      <c r="L207" s="23">
        <v>59</v>
      </c>
      <c r="M207" s="23">
        <v>59</v>
      </c>
      <c r="N207" s="23">
        <v>59</v>
      </c>
      <c r="O207" s="22" t="s">
        <v>466</v>
      </c>
    </row>
    <row r="208" spans="1:15" x14ac:dyDescent="0.2">
      <c r="A208" s="20" t="s">
        <v>458</v>
      </c>
      <c r="B208" s="21" t="s">
        <v>459</v>
      </c>
      <c r="C208" s="21">
        <v>102</v>
      </c>
      <c r="D208" s="21">
        <v>102</v>
      </c>
      <c r="E208" s="21">
        <v>102</v>
      </c>
      <c r="F208" s="21">
        <v>102</v>
      </c>
      <c r="G208" s="21">
        <v>102</v>
      </c>
      <c r="H208" s="21">
        <v>102</v>
      </c>
      <c r="I208" s="21">
        <v>102</v>
      </c>
      <c r="J208" s="21">
        <v>102</v>
      </c>
      <c r="K208" s="21">
        <v>102</v>
      </c>
      <c r="L208" s="21">
        <v>102</v>
      </c>
      <c r="M208" s="21">
        <v>102</v>
      </c>
      <c r="N208" s="21">
        <v>102</v>
      </c>
      <c r="O208" s="22" t="s">
        <v>458</v>
      </c>
    </row>
    <row r="209" spans="1:15" x14ac:dyDescent="0.2">
      <c r="A209" s="20" t="s">
        <v>480</v>
      </c>
      <c r="B209" s="21" t="s">
        <v>481</v>
      </c>
      <c r="C209" s="23">
        <v>74</v>
      </c>
      <c r="D209" s="23">
        <v>74</v>
      </c>
      <c r="E209" s="23">
        <v>74</v>
      </c>
      <c r="F209" s="23">
        <v>74</v>
      </c>
      <c r="G209" s="23">
        <v>74</v>
      </c>
      <c r="H209" s="23">
        <v>74</v>
      </c>
      <c r="I209" s="23">
        <v>74</v>
      </c>
      <c r="J209" s="23">
        <v>74</v>
      </c>
      <c r="K209" s="23">
        <v>74</v>
      </c>
      <c r="L209" s="23">
        <v>74</v>
      </c>
      <c r="M209" s="23">
        <v>74</v>
      </c>
      <c r="N209" s="23">
        <v>74</v>
      </c>
      <c r="O209" s="22" t="s">
        <v>480</v>
      </c>
    </row>
    <row r="210" spans="1:15" x14ac:dyDescent="0.2">
      <c r="A210" s="20" t="s">
        <v>460</v>
      </c>
      <c r="B210" s="21" t="s">
        <v>461</v>
      </c>
      <c r="C210" s="23">
        <v>69</v>
      </c>
      <c r="D210" s="23">
        <v>69</v>
      </c>
      <c r="E210" s="23">
        <v>69</v>
      </c>
      <c r="F210" s="23">
        <v>69</v>
      </c>
      <c r="G210" s="23">
        <v>69</v>
      </c>
      <c r="H210" s="23">
        <v>69</v>
      </c>
      <c r="I210" s="23">
        <v>69</v>
      </c>
      <c r="J210" s="23">
        <v>69</v>
      </c>
      <c r="K210" s="23">
        <v>69</v>
      </c>
      <c r="L210" s="23">
        <v>69</v>
      </c>
      <c r="M210" s="23">
        <v>69</v>
      </c>
      <c r="N210" s="23">
        <v>69</v>
      </c>
      <c r="O210" s="22" t="s">
        <v>460</v>
      </c>
    </row>
    <row r="211" spans="1:15" x14ac:dyDescent="0.2">
      <c r="A211" s="20" t="s">
        <v>445</v>
      </c>
      <c r="B211" s="21" t="s">
        <v>446</v>
      </c>
      <c r="C211" s="23">
        <v>59</v>
      </c>
      <c r="D211" s="23">
        <v>59</v>
      </c>
      <c r="E211" s="23">
        <v>59</v>
      </c>
      <c r="F211" s="23">
        <v>59</v>
      </c>
      <c r="G211" s="23">
        <v>59</v>
      </c>
      <c r="H211" s="23">
        <v>59</v>
      </c>
      <c r="I211" s="23">
        <v>59</v>
      </c>
      <c r="J211" s="23">
        <v>59</v>
      </c>
      <c r="K211" s="23">
        <v>59</v>
      </c>
      <c r="L211" s="23">
        <v>59</v>
      </c>
      <c r="M211" s="23">
        <v>59</v>
      </c>
      <c r="N211" s="23">
        <v>59</v>
      </c>
      <c r="O211" s="22" t="s">
        <v>445</v>
      </c>
    </row>
    <row r="212" spans="1:15" x14ac:dyDescent="0.2">
      <c r="A212" s="20" t="s">
        <v>457</v>
      </c>
      <c r="B212" s="21" t="s">
        <v>848</v>
      </c>
      <c r="C212" s="23">
        <v>59</v>
      </c>
      <c r="D212" s="23">
        <v>59</v>
      </c>
      <c r="E212" s="23">
        <v>59</v>
      </c>
      <c r="F212" s="23">
        <v>59</v>
      </c>
      <c r="G212" s="23">
        <v>59</v>
      </c>
      <c r="H212" s="23">
        <v>59</v>
      </c>
      <c r="I212" s="23">
        <v>59</v>
      </c>
      <c r="J212" s="23">
        <v>59</v>
      </c>
      <c r="K212" s="23">
        <v>59</v>
      </c>
      <c r="L212" s="23">
        <v>59</v>
      </c>
      <c r="M212" s="23">
        <v>59</v>
      </c>
      <c r="N212" s="23">
        <v>59</v>
      </c>
      <c r="O212" s="22" t="s">
        <v>457</v>
      </c>
    </row>
    <row r="213" spans="1:15" x14ac:dyDescent="0.2">
      <c r="A213" s="20" t="s">
        <v>462</v>
      </c>
      <c r="B213" s="21" t="s">
        <v>463</v>
      </c>
      <c r="C213" s="21">
        <v>106</v>
      </c>
      <c r="D213" s="21">
        <v>106</v>
      </c>
      <c r="E213" s="21">
        <v>106</v>
      </c>
      <c r="F213" s="21">
        <v>106</v>
      </c>
      <c r="G213" s="21">
        <v>106</v>
      </c>
      <c r="H213" s="21">
        <v>106</v>
      </c>
      <c r="I213" s="21">
        <v>106</v>
      </c>
      <c r="J213" s="21">
        <v>106</v>
      </c>
      <c r="K213" s="21">
        <v>106</v>
      </c>
      <c r="L213" s="21">
        <v>106</v>
      </c>
      <c r="M213" s="21">
        <v>106</v>
      </c>
      <c r="N213" s="21">
        <v>106</v>
      </c>
      <c r="O213" s="22" t="s">
        <v>462</v>
      </c>
    </row>
    <row r="214" spans="1:15" x14ac:dyDescent="0.2">
      <c r="A214" s="20" t="s">
        <v>476</v>
      </c>
      <c r="B214" s="21" t="s">
        <v>477</v>
      </c>
      <c r="C214" s="23">
        <v>69</v>
      </c>
      <c r="D214" s="23">
        <v>69</v>
      </c>
      <c r="E214" s="23">
        <v>69</v>
      </c>
      <c r="F214" s="23">
        <v>69</v>
      </c>
      <c r="G214" s="23">
        <v>69</v>
      </c>
      <c r="H214" s="23">
        <v>69</v>
      </c>
      <c r="I214" s="23">
        <v>69</v>
      </c>
      <c r="J214" s="23">
        <v>69</v>
      </c>
      <c r="K214" s="23">
        <v>69</v>
      </c>
      <c r="L214" s="23">
        <v>69</v>
      </c>
      <c r="M214" s="23">
        <v>69</v>
      </c>
      <c r="N214" s="23">
        <v>69</v>
      </c>
      <c r="O214" s="22" t="s">
        <v>476</v>
      </c>
    </row>
    <row r="215" spans="1:15" x14ac:dyDescent="0.2">
      <c r="A215" s="20" t="s">
        <v>436</v>
      </c>
      <c r="B215" s="21" t="s">
        <v>437</v>
      </c>
      <c r="C215" s="23">
        <v>64</v>
      </c>
      <c r="D215" s="23">
        <v>64</v>
      </c>
      <c r="E215" s="23">
        <v>64</v>
      </c>
      <c r="F215" s="23">
        <v>64</v>
      </c>
      <c r="G215" s="23">
        <v>64</v>
      </c>
      <c r="H215" s="23">
        <v>64</v>
      </c>
      <c r="I215" s="23">
        <v>64</v>
      </c>
      <c r="J215" s="23">
        <v>64</v>
      </c>
      <c r="K215" s="23">
        <v>64</v>
      </c>
      <c r="L215" s="23">
        <v>64</v>
      </c>
      <c r="M215" s="23">
        <v>64</v>
      </c>
      <c r="N215" s="23">
        <v>64</v>
      </c>
      <c r="O215" s="22" t="s">
        <v>436</v>
      </c>
    </row>
    <row r="216" spans="1:15" x14ac:dyDescent="0.2">
      <c r="A216" s="20" t="s">
        <v>510</v>
      </c>
      <c r="B216" s="21" t="s">
        <v>511</v>
      </c>
      <c r="C216" s="21">
        <v>150</v>
      </c>
      <c r="D216" s="21">
        <v>150</v>
      </c>
      <c r="E216" s="21">
        <v>150</v>
      </c>
      <c r="F216" s="21">
        <v>150</v>
      </c>
      <c r="G216" s="21">
        <v>150</v>
      </c>
      <c r="H216" s="21">
        <v>150</v>
      </c>
      <c r="I216" s="21">
        <v>150</v>
      </c>
      <c r="J216" s="21">
        <v>150</v>
      </c>
      <c r="K216" s="21">
        <v>150</v>
      </c>
      <c r="L216" s="21">
        <v>150</v>
      </c>
      <c r="M216" s="21">
        <v>150</v>
      </c>
      <c r="N216" s="21">
        <v>150</v>
      </c>
      <c r="O216" s="22" t="s">
        <v>510</v>
      </c>
    </row>
    <row r="217" spans="1:15" x14ac:dyDescent="0.2">
      <c r="A217" s="20" t="s">
        <v>478</v>
      </c>
      <c r="B217" s="21" t="s">
        <v>479</v>
      </c>
      <c r="C217" s="23">
        <v>64</v>
      </c>
      <c r="D217" s="23">
        <v>64</v>
      </c>
      <c r="E217" s="23">
        <v>64</v>
      </c>
      <c r="F217" s="23">
        <v>64</v>
      </c>
      <c r="G217" s="23">
        <v>64</v>
      </c>
      <c r="H217" s="23">
        <v>64</v>
      </c>
      <c r="I217" s="23">
        <v>64</v>
      </c>
      <c r="J217" s="23">
        <v>64</v>
      </c>
      <c r="K217" s="23">
        <v>64</v>
      </c>
      <c r="L217" s="23">
        <v>64</v>
      </c>
      <c r="M217" s="23">
        <v>64</v>
      </c>
      <c r="N217" s="23">
        <v>64</v>
      </c>
      <c r="O217" s="22" t="s">
        <v>478</v>
      </c>
    </row>
    <row r="218" spans="1:15" x14ac:dyDescent="0.2">
      <c r="A218" s="20" t="s">
        <v>496</v>
      </c>
      <c r="B218" s="21" t="s">
        <v>497</v>
      </c>
      <c r="C218" s="23">
        <v>79</v>
      </c>
      <c r="D218" s="23">
        <v>79</v>
      </c>
      <c r="E218" s="23">
        <v>79</v>
      </c>
      <c r="F218" s="23">
        <v>79</v>
      </c>
      <c r="G218" s="23">
        <v>79</v>
      </c>
      <c r="H218" s="23">
        <v>79</v>
      </c>
      <c r="I218" s="23">
        <v>79</v>
      </c>
      <c r="J218" s="23">
        <v>79</v>
      </c>
      <c r="K218" s="23">
        <v>79</v>
      </c>
      <c r="L218" s="23">
        <v>79</v>
      </c>
      <c r="M218" s="23">
        <v>79</v>
      </c>
      <c r="N218" s="23">
        <v>79</v>
      </c>
      <c r="O218" s="22" t="s">
        <v>496</v>
      </c>
    </row>
    <row r="219" spans="1:15" x14ac:dyDescent="0.2">
      <c r="A219" s="20" t="s">
        <v>488</v>
      </c>
      <c r="B219" s="21" t="s">
        <v>489</v>
      </c>
      <c r="C219" s="23">
        <v>59</v>
      </c>
      <c r="D219" s="23">
        <v>59</v>
      </c>
      <c r="E219" s="23">
        <v>59</v>
      </c>
      <c r="F219" s="23">
        <v>59</v>
      </c>
      <c r="G219" s="23">
        <v>59</v>
      </c>
      <c r="H219" s="23">
        <v>59</v>
      </c>
      <c r="I219" s="23">
        <v>59</v>
      </c>
      <c r="J219" s="23">
        <v>59</v>
      </c>
      <c r="K219" s="23">
        <v>59</v>
      </c>
      <c r="L219" s="23">
        <v>59</v>
      </c>
      <c r="M219" s="23">
        <v>59</v>
      </c>
      <c r="N219" s="23">
        <v>59</v>
      </c>
      <c r="O219" s="22" t="s">
        <v>488</v>
      </c>
    </row>
    <row r="220" spans="1:15" x14ac:dyDescent="0.2">
      <c r="A220" s="20" t="s">
        <v>482</v>
      </c>
      <c r="B220" s="21" t="s">
        <v>483</v>
      </c>
      <c r="C220" s="23">
        <v>59</v>
      </c>
      <c r="D220" s="23">
        <v>59</v>
      </c>
      <c r="E220" s="23">
        <v>59</v>
      </c>
      <c r="F220" s="23">
        <v>59</v>
      </c>
      <c r="G220" s="23">
        <v>59</v>
      </c>
      <c r="H220" s="23">
        <v>59</v>
      </c>
      <c r="I220" s="23">
        <v>59</v>
      </c>
      <c r="J220" s="23">
        <v>59</v>
      </c>
      <c r="K220" s="23">
        <v>59</v>
      </c>
      <c r="L220" s="23">
        <v>59</v>
      </c>
      <c r="M220" s="23">
        <v>59</v>
      </c>
      <c r="N220" s="23">
        <v>59</v>
      </c>
      <c r="O220" s="22" t="s">
        <v>482</v>
      </c>
    </row>
    <row r="221" spans="1:15" x14ac:dyDescent="0.2">
      <c r="A221" s="20" t="s">
        <v>486</v>
      </c>
      <c r="B221" s="21" t="s">
        <v>487</v>
      </c>
      <c r="C221" s="23">
        <v>59</v>
      </c>
      <c r="D221" s="23">
        <v>59</v>
      </c>
      <c r="E221" s="23">
        <v>59</v>
      </c>
      <c r="F221" s="23">
        <v>59</v>
      </c>
      <c r="G221" s="23">
        <v>59</v>
      </c>
      <c r="H221" s="23">
        <v>59</v>
      </c>
      <c r="I221" s="23">
        <v>59</v>
      </c>
      <c r="J221" s="23">
        <v>59</v>
      </c>
      <c r="K221" s="23">
        <v>59</v>
      </c>
      <c r="L221" s="23">
        <v>59</v>
      </c>
      <c r="M221" s="23">
        <v>59</v>
      </c>
      <c r="N221" s="23">
        <v>59</v>
      </c>
      <c r="O221" s="22" t="s">
        <v>486</v>
      </c>
    </row>
    <row r="222" spans="1:15" x14ac:dyDescent="0.2">
      <c r="A222" s="20" t="s">
        <v>443</v>
      </c>
      <c r="B222" s="21" t="s">
        <v>444</v>
      </c>
      <c r="C222" s="21">
        <v>86</v>
      </c>
      <c r="D222" s="21">
        <v>86</v>
      </c>
      <c r="E222" s="21">
        <v>86</v>
      </c>
      <c r="F222" s="21">
        <v>86</v>
      </c>
      <c r="G222" s="21">
        <v>86</v>
      </c>
      <c r="H222" s="21">
        <v>86</v>
      </c>
      <c r="I222" s="21">
        <v>86</v>
      </c>
      <c r="J222" s="21">
        <v>86</v>
      </c>
      <c r="K222" s="21">
        <v>96</v>
      </c>
      <c r="L222" s="21">
        <v>96</v>
      </c>
      <c r="M222" s="21">
        <v>96</v>
      </c>
      <c r="N222" s="21">
        <v>86</v>
      </c>
      <c r="O222" s="22" t="s">
        <v>443</v>
      </c>
    </row>
    <row r="223" spans="1:15" x14ac:dyDescent="0.2">
      <c r="A223" s="20" t="s">
        <v>492</v>
      </c>
      <c r="B223" s="21" t="s">
        <v>493</v>
      </c>
      <c r="C223" s="23">
        <v>74</v>
      </c>
      <c r="D223" s="23">
        <v>74</v>
      </c>
      <c r="E223" s="23">
        <v>74</v>
      </c>
      <c r="F223" s="23">
        <v>74</v>
      </c>
      <c r="G223" s="23">
        <v>74</v>
      </c>
      <c r="H223" s="23">
        <v>74</v>
      </c>
      <c r="I223" s="23">
        <v>74</v>
      </c>
      <c r="J223" s="23">
        <v>74</v>
      </c>
      <c r="K223" s="23">
        <v>74</v>
      </c>
      <c r="L223" s="23">
        <v>74</v>
      </c>
      <c r="M223" s="23">
        <v>74</v>
      </c>
      <c r="N223" s="23">
        <v>74</v>
      </c>
      <c r="O223" s="22" t="s">
        <v>492</v>
      </c>
    </row>
    <row r="224" spans="1:15" x14ac:dyDescent="0.2">
      <c r="A224" s="20" t="s">
        <v>502</v>
      </c>
      <c r="B224" s="21" t="s">
        <v>503</v>
      </c>
      <c r="C224" s="21">
        <v>153</v>
      </c>
      <c r="D224" s="21">
        <v>153</v>
      </c>
      <c r="E224" s="21">
        <v>153</v>
      </c>
      <c r="F224" s="21">
        <v>153</v>
      </c>
      <c r="G224" s="21">
        <v>153</v>
      </c>
      <c r="H224" s="21">
        <v>153</v>
      </c>
      <c r="I224" s="21">
        <v>153</v>
      </c>
      <c r="J224" s="21">
        <v>153</v>
      </c>
      <c r="K224" s="21">
        <v>153</v>
      </c>
      <c r="L224" s="21">
        <v>153</v>
      </c>
      <c r="M224" s="21">
        <v>153</v>
      </c>
      <c r="N224" s="21">
        <v>153</v>
      </c>
      <c r="O224" s="22" t="s">
        <v>502</v>
      </c>
    </row>
    <row r="225" spans="1:15" x14ac:dyDescent="0.2">
      <c r="A225" s="20" t="s">
        <v>506</v>
      </c>
      <c r="B225" s="21" t="s">
        <v>507</v>
      </c>
      <c r="C225" s="21">
        <v>126</v>
      </c>
      <c r="D225" s="21">
        <v>126</v>
      </c>
      <c r="E225" s="21">
        <v>126</v>
      </c>
      <c r="F225" s="21">
        <v>126</v>
      </c>
      <c r="G225" s="21">
        <v>126</v>
      </c>
      <c r="H225" s="21">
        <v>126</v>
      </c>
      <c r="I225" s="21">
        <v>126</v>
      </c>
      <c r="J225" s="21">
        <v>126</v>
      </c>
      <c r="K225" s="21">
        <v>126</v>
      </c>
      <c r="L225" s="21">
        <v>126</v>
      </c>
      <c r="M225" s="21">
        <v>126</v>
      </c>
      <c r="N225" s="21">
        <v>126</v>
      </c>
      <c r="O225" s="22" t="s">
        <v>506</v>
      </c>
    </row>
    <row r="226" spans="1:15" x14ac:dyDescent="0.2">
      <c r="A226" s="20" t="s">
        <v>749</v>
      </c>
      <c r="B226" s="21" t="s">
        <v>750</v>
      </c>
      <c r="C226" s="21">
        <v>117</v>
      </c>
      <c r="D226" s="21">
        <v>117</v>
      </c>
      <c r="E226" s="21">
        <v>117</v>
      </c>
      <c r="F226" s="21">
        <v>117</v>
      </c>
      <c r="G226" s="21">
        <v>117</v>
      </c>
      <c r="H226" s="21">
        <v>117</v>
      </c>
      <c r="I226" s="21">
        <v>117</v>
      </c>
      <c r="J226" s="21">
        <v>117</v>
      </c>
      <c r="K226" s="21">
        <v>117</v>
      </c>
      <c r="L226" s="21">
        <v>117</v>
      </c>
      <c r="M226" s="21">
        <v>117</v>
      </c>
      <c r="N226" s="21">
        <v>117</v>
      </c>
      <c r="O226" s="22" t="s">
        <v>749</v>
      </c>
    </row>
    <row r="227" spans="1:15" x14ac:dyDescent="0.2">
      <c r="A227" s="20" t="s">
        <v>500</v>
      </c>
      <c r="B227" s="21" t="s">
        <v>501</v>
      </c>
      <c r="C227" s="23">
        <v>69</v>
      </c>
      <c r="D227" s="23">
        <v>69</v>
      </c>
      <c r="E227" s="23">
        <v>69</v>
      </c>
      <c r="F227" s="23">
        <v>69</v>
      </c>
      <c r="G227" s="23">
        <v>69</v>
      </c>
      <c r="H227" s="23">
        <v>69</v>
      </c>
      <c r="I227" s="23">
        <v>69</v>
      </c>
      <c r="J227" s="23">
        <v>69</v>
      </c>
      <c r="K227" s="23">
        <v>69</v>
      </c>
      <c r="L227" s="23">
        <v>69</v>
      </c>
      <c r="M227" s="23">
        <v>69</v>
      </c>
      <c r="N227" s="23">
        <v>69</v>
      </c>
      <c r="O227" s="22" t="s">
        <v>500</v>
      </c>
    </row>
    <row r="228" spans="1:15" x14ac:dyDescent="0.2">
      <c r="A228" s="20" t="s">
        <v>484</v>
      </c>
      <c r="B228" s="21" t="s">
        <v>485</v>
      </c>
      <c r="C228" s="21">
        <v>102</v>
      </c>
      <c r="D228" s="21">
        <v>102</v>
      </c>
      <c r="E228" s="21">
        <v>102</v>
      </c>
      <c r="F228" s="21">
        <v>102</v>
      </c>
      <c r="G228" s="21">
        <v>102</v>
      </c>
      <c r="H228" s="21">
        <v>102</v>
      </c>
      <c r="I228" s="21">
        <v>102</v>
      </c>
      <c r="J228" s="21">
        <v>102</v>
      </c>
      <c r="K228" s="21">
        <v>102</v>
      </c>
      <c r="L228" s="21">
        <v>102</v>
      </c>
      <c r="M228" s="21">
        <v>102</v>
      </c>
      <c r="N228" s="21">
        <v>102</v>
      </c>
      <c r="O228" s="22" t="s">
        <v>484</v>
      </c>
    </row>
    <row r="229" spans="1:15" x14ac:dyDescent="0.2">
      <c r="A229" s="20" t="s">
        <v>688</v>
      </c>
      <c r="B229" s="21" t="s">
        <v>689</v>
      </c>
      <c r="C229" s="21">
        <v>154</v>
      </c>
      <c r="D229" s="21">
        <v>154</v>
      </c>
      <c r="E229" s="21">
        <v>154</v>
      </c>
      <c r="F229" s="21">
        <v>154</v>
      </c>
      <c r="G229" s="21">
        <v>154</v>
      </c>
      <c r="H229" s="21">
        <v>154</v>
      </c>
      <c r="I229" s="21">
        <v>154</v>
      </c>
      <c r="J229" s="21">
        <v>154</v>
      </c>
      <c r="K229" s="21">
        <v>154</v>
      </c>
      <c r="L229" s="21">
        <v>154</v>
      </c>
      <c r="M229" s="21">
        <v>154</v>
      </c>
      <c r="N229" s="21">
        <v>154</v>
      </c>
      <c r="O229" s="22" t="s">
        <v>688</v>
      </c>
    </row>
    <row r="230" spans="1:15" x14ac:dyDescent="0.2">
      <c r="A230" s="20" t="s">
        <v>193</v>
      </c>
      <c r="B230" s="21" t="s">
        <v>194</v>
      </c>
      <c r="C230" s="23">
        <v>59</v>
      </c>
      <c r="D230" s="23">
        <v>59</v>
      </c>
      <c r="E230" s="23">
        <v>59</v>
      </c>
      <c r="F230" s="23">
        <v>59</v>
      </c>
      <c r="G230" s="23">
        <v>59</v>
      </c>
      <c r="H230" s="23">
        <v>59</v>
      </c>
      <c r="I230" s="23">
        <v>59</v>
      </c>
      <c r="J230" s="23">
        <v>59</v>
      </c>
      <c r="K230" s="23">
        <v>59</v>
      </c>
      <c r="L230" s="23">
        <v>59</v>
      </c>
      <c r="M230" s="23">
        <v>59</v>
      </c>
      <c r="N230" s="23">
        <v>59</v>
      </c>
      <c r="O230" s="22" t="s">
        <v>193</v>
      </c>
    </row>
    <row r="231" spans="1:15" x14ac:dyDescent="0.2">
      <c r="A231" s="20" t="s">
        <v>287</v>
      </c>
      <c r="B231" s="21" t="s">
        <v>288</v>
      </c>
      <c r="C231" s="21">
        <v>132</v>
      </c>
      <c r="D231" s="21">
        <v>132</v>
      </c>
      <c r="E231" s="21">
        <v>132</v>
      </c>
      <c r="F231" s="21">
        <v>132</v>
      </c>
      <c r="G231" s="21">
        <v>132</v>
      </c>
      <c r="H231" s="21">
        <v>132</v>
      </c>
      <c r="I231" s="21">
        <v>132</v>
      </c>
      <c r="J231" s="21">
        <v>132</v>
      </c>
      <c r="K231" s="21">
        <v>132</v>
      </c>
      <c r="L231" s="21">
        <v>132</v>
      </c>
      <c r="M231" s="21">
        <v>132</v>
      </c>
      <c r="N231" s="21">
        <v>132</v>
      </c>
      <c r="O231" s="22" t="s">
        <v>287</v>
      </c>
    </row>
    <row r="232" spans="1:15" x14ac:dyDescent="0.2">
      <c r="A232" s="20" t="s">
        <v>504</v>
      </c>
      <c r="B232" s="21" t="s">
        <v>505</v>
      </c>
      <c r="C232" s="21">
        <v>122</v>
      </c>
      <c r="D232" s="21">
        <v>122</v>
      </c>
      <c r="E232" s="21">
        <v>122</v>
      </c>
      <c r="F232" s="21">
        <v>122</v>
      </c>
      <c r="G232" s="21">
        <v>122</v>
      </c>
      <c r="H232" s="21">
        <v>122</v>
      </c>
      <c r="I232" s="21">
        <v>122</v>
      </c>
      <c r="J232" s="21">
        <v>122</v>
      </c>
      <c r="K232" s="21">
        <v>122</v>
      </c>
      <c r="L232" s="21">
        <v>122</v>
      </c>
      <c r="M232" s="21">
        <v>122</v>
      </c>
      <c r="N232" s="21">
        <v>122</v>
      </c>
      <c r="O232" s="22" t="s">
        <v>504</v>
      </c>
    </row>
    <row r="233" spans="1:15" x14ac:dyDescent="0.2">
      <c r="A233" s="20" t="s">
        <v>516</v>
      </c>
      <c r="B233" s="21" t="s">
        <v>517</v>
      </c>
      <c r="C233" s="21">
        <v>142</v>
      </c>
      <c r="D233" s="21">
        <v>142</v>
      </c>
      <c r="E233" s="21">
        <v>142</v>
      </c>
      <c r="F233" s="21">
        <v>142</v>
      </c>
      <c r="G233" s="21">
        <v>142</v>
      </c>
      <c r="H233" s="21">
        <v>142</v>
      </c>
      <c r="I233" s="21">
        <v>142</v>
      </c>
      <c r="J233" s="21">
        <v>142</v>
      </c>
      <c r="K233" s="21">
        <v>142</v>
      </c>
      <c r="L233" s="21">
        <v>142</v>
      </c>
      <c r="M233" s="21">
        <v>142</v>
      </c>
      <c r="N233" s="21">
        <v>142</v>
      </c>
      <c r="O233" s="22" t="s">
        <v>516</v>
      </c>
    </row>
    <row r="234" spans="1:15" x14ac:dyDescent="0.2">
      <c r="A234" s="20" t="s">
        <v>32</v>
      </c>
      <c r="B234" s="21" t="s">
        <v>33</v>
      </c>
      <c r="C234" s="23">
        <v>79</v>
      </c>
      <c r="D234" s="23">
        <v>79</v>
      </c>
      <c r="E234" s="23">
        <v>79</v>
      </c>
      <c r="F234" s="23">
        <v>79</v>
      </c>
      <c r="G234" s="23">
        <v>79</v>
      </c>
      <c r="H234" s="23">
        <v>79</v>
      </c>
      <c r="I234" s="23">
        <v>79</v>
      </c>
      <c r="J234" s="23">
        <v>79</v>
      </c>
      <c r="K234" s="23">
        <v>79</v>
      </c>
      <c r="L234" s="23">
        <v>79</v>
      </c>
      <c r="M234" s="23">
        <v>79</v>
      </c>
      <c r="N234" s="23">
        <v>79</v>
      </c>
      <c r="O234" s="22" t="s">
        <v>32</v>
      </c>
    </row>
    <row r="235" spans="1:15" x14ac:dyDescent="0.2">
      <c r="A235" s="20" t="s">
        <v>518</v>
      </c>
      <c r="B235" s="21" t="s">
        <v>852</v>
      </c>
      <c r="C235" s="21">
        <v>69</v>
      </c>
      <c r="D235" s="21">
        <v>69</v>
      </c>
      <c r="E235" s="21">
        <v>69</v>
      </c>
      <c r="F235" s="21">
        <v>69</v>
      </c>
      <c r="G235" s="21">
        <v>69</v>
      </c>
      <c r="H235" s="21">
        <v>69</v>
      </c>
      <c r="I235" s="21">
        <v>69</v>
      </c>
      <c r="J235" s="21">
        <v>69</v>
      </c>
      <c r="K235" s="21">
        <v>69</v>
      </c>
      <c r="L235" s="21">
        <v>69</v>
      </c>
      <c r="M235" s="21">
        <v>69</v>
      </c>
      <c r="N235" s="21">
        <v>69</v>
      </c>
      <c r="O235" s="22" t="s">
        <v>518</v>
      </c>
    </row>
    <row r="236" spans="1:15" x14ac:dyDescent="0.2">
      <c r="A236" s="20" t="s">
        <v>110</v>
      </c>
      <c r="B236" s="21" t="s">
        <v>111</v>
      </c>
      <c r="C236" s="23">
        <v>79</v>
      </c>
      <c r="D236" s="23">
        <v>79</v>
      </c>
      <c r="E236" s="23">
        <v>79</v>
      </c>
      <c r="F236" s="23">
        <v>79</v>
      </c>
      <c r="G236" s="23">
        <v>79</v>
      </c>
      <c r="H236" s="23">
        <v>79</v>
      </c>
      <c r="I236" s="23">
        <v>79</v>
      </c>
      <c r="J236" s="23">
        <v>79</v>
      </c>
      <c r="K236" s="23">
        <v>79</v>
      </c>
      <c r="L236" s="23">
        <v>79</v>
      </c>
      <c r="M236" s="23">
        <v>79</v>
      </c>
      <c r="N236" s="23">
        <v>79</v>
      </c>
      <c r="O236" s="22" t="s">
        <v>110</v>
      </c>
    </row>
    <row r="237" spans="1:15" x14ac:dyDescent="0.2">
      <c r="A237" s="20" t="s">
        <v>514</v>
      </c>
      <c r="B237" s="21" t="s">
        <v>515</v>
      </c>
      <c r="C237" s="21">
        <v>159</v>
      </c>
      <c r="D237" s="21">
        <v>159</v>
      </c>
      <c r="E237" s="21">
        <v>159</v>
      </c>
      <c r="F237" s="21">
        <v>159</v>
      </c>
      <c r="G237" s="21">
        <v>159</v>
      </c>
      <c r="H237" s="21">
        <v>159</v>
      </c>
      <c r="I237" s="21">
        <v>159</v>
      </c>
      <c r="J237" s="21">
        <v>159</v>
      </c>
      <c r="K237" s="21">
        <v>159</v>
      </c>
      <c r="L237" s="21">
        <v>159</v>
      </c>
      <c r="M237" s="21">
        <v>159</v>
      </c>
      <c r="N237" s="21">
        <v>159</v>
      </c>
      <c r="O237" s="22" t="s">
        <v>514</v>
      </c>
    </row>
    <row r="238" spans="1:15" x14ac:dyDescent="0.2">
      <c r="A238" s="20" t="s">
        <v>240</v>
      </c>
      <c r="B238" s="21" t="s">
        <v>241</v>
      </c>
      <c r="C238" s="23">
        <v>59</v>
      </c>
      <c r="D238" s="23">
        <v>59</v>
      </c>
      <c r="E238" s="23">
        <v>59</v>
      </c>
      <c r="F238" s="23">
        <v>59</v>
      </c>
      <c r="G238" s="23">
        <v>59</v>
      </c>
      <c r="H238" s="23">
        <v>59</v>
      </c>
      <c r="I238" s="23">
        <v>59</v>
      </c>
      <c r="J238" s="23">
        <v>59</v>
      </c>
      <c r="K238" s="23">
        <v>59</v>
      </c>
      <c r="L238" s="23">
        <v>59</v>
      </c>
      <c r="M238" s="23">
        <v>59</v>
      </c>
      <c r="N238" s="23">
        <v>59</v>
      </c>
      <c r="O238" s="22" t="s">
        <v>240</v>
      </c>
    </row>
    <row r="239" spans="1:15" x14ac:dyDescent="0.2">
      <c r="A239" s="20" t="s">
        <v>205</v>
      </c>
      <c r="B239" s="21" t="s">
        <v>206</v>
      </c>
      <c r="C239" s="21">
        <v>115</v>
      </c>
      <c r="D239" s="21">
        <v>115</v>
      </c>
      <c r="E239" s="21">
        <v>115</v>
      </c>
      <c r="F239" s="21">
        <v>115</v>
      </c>
      <c r="G239" s="21">
        <v>115</v>
      </c>
      <c r="H239" s="21">
        <v>115</v>
      </c>
      <c r="I239" s="21">
        <v>115</v>
      </c>
      <c r="J239" s="21">
        <v>115</v>
      </c>
      <c r="K239" s="21">
        <v>115</v>
      </c>
      <c r="L239" s="21">
        <v>115</v>
      </c>
      <c r="M239" s="21">
        <v>115</v>
      </c>
      <c r="N239" s="21">
        <v>115</v>
      </c>
      <c r="O239" s="22" t="s">
        <v>205</v>
      </c>
    </row>
    <row r="240" spans="1:15" x14ac:dyDescent="0.2">
      <c r="A240" s="20" t="s">
        <v>350</v>
      </c>
      <c r="B240" s="21" t="s">
        <v>351</v>
      </c>
      <c r="C240" s="23">
        <v>69</v>
      </c>
      <c r="D240" s="23">
        <v>69</v>
      </c>
      <c r="E240" s="23">
        <v>69</v>
      </c>
      <c r="F240" s="23">
        <v>69</v>
      </c>
      <c r="G240" s="23">
        <v>69</v>
      </c>
      <c r="H240" s="23">
        <v>69</v>
      </c>
      <c r="I240" s="23">
        <v>69</v>
      </c>
      <c r="J240" s="23">
        <v>69</v>
      </c>
      <c r="K240" s="23">
        <v>69</v>
      </c>
      <c r="L240" s="23">
        <v>69</v>
      </c>
      <c r="M240" s="23">
        <v>69</v>
      </c>
      <c r="N240" s="23">
        <v>69</v>
      </c>
      <c r="O240" s="22" t="s">
        <v>350</v>
      </c>
    </row>
    <row r="241" spans="1:15" x14ac:dyDescent="0.2">
      <c r="A241" s="20" t="s">
        <v>498</v>
      </c>
      <c r="B241" s="21" t="s">
        <v>499</v>
      </c>
      <c r="C241" s="23">
        <v>74</v>
      </c>
      <c r="D241" s="23">
        <v>74</v>
      </c>
      <c r="E241" s="23">
        <v>74</v>
      </c>
      <c r="F241" s="23">
        <v>74</v>
      </c>
      <c r="G241" s="23">
        <v>74</v>
      </c>
      <c r="H241" s="23">
        <v>74</v>
      </c>
      <c r="I241" s="23">
        <v>74</v>
      </c>
      <c r="J241" s="23">
        <v>74</v>
      </c>
      <c r="K241" s="23">
        <v>74</v>
      </c>
      <c r="L241" s="23">
        <v>74</v>
      </c>
      <c r="M241" s="23">
        <v>74</v>
      </c>
      <c r="N241" s="23">
        <v>74</v>
      </c>
      <c r="O241" s="22" t="s">
        <v>498</v>
      </c>
    </row>
    <row r="242" spans="1:15" x14ac:dyDescent="0.2">
      <c r="A242" s="20" t="s">
        <v>375</v>
      </c>
      <c r="B242" s="21" t="s">
        <v>376</v>
      </c>
      <c r="C242" s="23">
        <v>79</v>
      </c>
      <c r="D242" s="23">
        <v>79</v>
      </c>
      <c r="E242" s="23">
        <v>79</v>
      </c>
      <c r="F242" s="23">
        <v>79</v>
      </c>
      <c r="G242" s="23">
        <v>79</v>
      </c>
      <c r="H242" s="23">
        <v>79</v>
      </c>
      <c r="I242" s="23">
        <v>79</v>
      </c>
      <c r="J242" s="23">
        <v>79</v>
      </c>
      <c r="K242" s="23">
        <v>79</v>
      </c>
      <c r="L242" s="23">
        <v>79</v>
      </c>
      <c r="M242" s="23">
        <v>79</v>
      </c>
      <c r="N242" s="23">
        <v>79</v>
      </c>
      <c r="O242" s="22" t="s">
        <v>375</v>
      </c>
    </row>
    <row r="243" spans="1:15" x14ac:dyDescent="0.2">
      <c r="A243" s="20" t="s">
        <v>407</v>
      </c>
      <c r="B243" s="21" t="s">
        <v>376</v>
      </c>
      <c r="C243" s="23">
        <v>79</v>
      </c>
      <c r="D243" s="23">
        <v>79</v>
      </c>
      <c r="E243" s="23">
        <v>79</v>
      </c>
      <c r="F243" s="23">
        <v>79</v>
      </c>
      <c r="G243" s="23">
        <v>79</v>
      </c>
      <c r="H243" s="23">
        <v>79</v>
      </c>
      <c r="I243" s="23">
        <v>79</v>
      </c>
      <c r="J243" s="23">
        <v>79</v>
      </c>
      <c r="K243" s="23">
        <v>79</v>
      </c>
      <c r="L243" s="23">
        <v>79</v>
      </c>
      <c r="M243" s="23">
        <v>79</v>
      </c>
      <c r="N243" s="23">
        <v>79</v>
      </c>
      <c r="O243" s="22" t="s">
        <v>407</v>
      </c>
    </row>
    <row r="244" spans="1:15" x14ac:dyDescent="0.2">
      <c r="A244" s="20" t="s">
        <v>242</v>
      </c>
      <c r="B244" s="21" t="s">
        <v>243</v>
      </c>
      <c r="C244" s="23">
        <v>69</v>
      </c>
      <c r="D244" s="23">
        <v>69</v>
      </c>
      <c r="E244" s="23">
        <v>69</v>
      </c>
      <c r="F244" s="23">
        <v>69</v>
      </c>
      <c r="G244" s="23">
        <v>69</v>
      </c>
      <c r="H244" s="23">
        <v>69</v>
      </c>
      <c r="I244" s="23">
        <v>69</v>
      </c>
      <c r="J244" s="23">
        <v>69</v>
      </c>
      <c r="K244" s="23">
        <v>69</v>
      </c>
      <c r="L244" s="23">
        <v>69</v>
      </c>
      <c r="M244" s="23">
        <v>69</v>
      </c>
      <c r="N244" s="23">
        <v>69</v>
      </c>
      <c r="O244" s="22" t="s">
        <v>242</v>
      </c>
    </row>
    <row r="245" spans="1:15" x14ac:dyDescent="0.2">
      <c r="A245" s="20" t="s">
        <v>690</v>
      </c>
      <c r="B245" s="21" t="s">
        <v>691</v>
      </c>
      <c r="C245" s="23">
        <v>64</v>
      </c>
      <c r="D245" s="23">
        <v>64</v>
      </c>
      <c r="E245" s="23">
        <v>64</v>
      </c>
      <c r="F245" s="23">
        <v>64</v>
      </c>
      <c r="G245" s="23">
        <v>64</v>
      </c>
      <c r="H245" s="23">
        <v>64</v>
      </c>
      <c r="I245" s="23">
        <v>64</v>
      </c>
      <c r="J245" s="23">
        <v>64</v>
      </c>
      <c r="K245" s="23">
        <v>64</v>
      </c>
      <c r="L245" s="23">
        <v>64</v>
      </c>
      <c r="M245" s="23">
        <v>64</v>
      </c>
      <c r="N245" s="23">
        <v>64</v>
      </c>
      <c r="O245" s="22" t="s">
        <v>690</v>
      </c>
    </row>
    <row r="246" spans="1:15" x14ac:dyDescent="0.2">
      <c r="A246" s="20" t="s">
        <v>543</v>
      </c>
      <c r="B246" s="21" t="s">
        <v>544</v>
      </c>
      <c r="C246" s="23">
        <v>59</v>
      </c>
      <c r="D246" s="23">
        <v>59</v>
      </c>
      <c r="E246" s="23">
        <v>59</v>
      </c>
      <c r="F246" s="23">
        <v>59</v>
      </c>
      <c r="G246" s="23">
        <v>59</v>
      </c>
      <c r="H246" s="23">
        <v>59</v>
      </c>
      <c r="I246" s="23">
        <v>59</v>
      </c>
      <c r="J246" s="23">
        <v>59</v>
      </c>
      <c r="K246" s="23">
        <v>59</v>
      </c>
      <c r="L246" s="23">
        <v>59</v>
      </c>
      <c r="M246" s="23">
        <v>59</v>
      </c>
      <c r="N246" s="23">
        <v>59</v>
      </c>
      <c r="O246" s="22" t="s">
        <v>543</v>
      </c>
    </row>
    <row r="247" spans="1:15" x14ac:dyDescent="0.2">
      <c r="A247" s="20" t="s">
        <v>531</v>
      </c>
      <c r="B247" s="21" t="s">
        <v>532</v>
      </c>
      <c r="C247" s="23">
        <v>59</v>
      </c>
      <c r="D247" s="23">
        <v>59</v>
      </c>
      <c r="E247" s="23">
        <v>59</v>
      </c>
      <c r="F247" s="23">
        <v>59</v>
      </c>
      <c r="G247" s="23">
        <v>59</v>
      </c>
      <c r="H247" s="23">
        <v>59</v>
      </c>
      <c r="I247" s="23">
        <v>59</v>
      </c>
      <c r="J247" s="23">
        <v>59</v>
      </c>
      <c r="K247" s="23">
        <v>59</v>
      </c>
      <c r="L247" s="23">
        <v>59</v>
      </c>
      <c r="M247" s="23">
        <v>59</v>
      </c>
      <c r="N247" s="23">
        <v>59</v>
      </c>
      <c r="O247" s="22" t="s">
        <v>531</v>
      </c>
    </row>
    <row r="248" spans="1:15" x14ac:dyDescent="0.2">
      <c r="A248" s="20" t="s">
        <v>519</v>
      </c>
      <c r="B248" s="21" t="s">
        <v>520</v>
      </c>
      <c r="C248" s="23">
        <v>74</v>
      </c>
      <c r="D248" s="23">
        <v>74</v>
      </c>
      <c r="E248" s="23">
        <v>74</v>
      </c>
      <c r="F248" s="23">
        <v>74</v>
      </c>
      <c r="G248" s="23">
        <v>74</v>
      </c>
      <c r="H248" s="23">
        <v>74</v>
      </c>
      <c r="I248" s="23">
        <v>74</v>
      </c>
      <c r="J248" s="23">
        <v>74</v>
      </c>
      <c r="K248" s="23">
        <v>74</v>
      </c>
      <c r="L248" s="23">
        <v>74</v>
      </c>
      <c r="M248" s="23">
        <v>74</v>
      </c>
      <c r="N248" s="23">
        <v>74</v>
      </c>
      <c r="O248" s="22" t="s">
        <v>519</v>
      </c>
    </row>
    <row r="249" spans="1:15" x14ac:dyDescent="0.2">
      <c r="A249" s="20" t="s">
        <v>523</v>
      </c>
      <c r="B249" s="21" t="s">
        <v>524</v>
      </c>
      <c r="C249" s="23">
        <v>64</v>
      </c>
      <c r="D249" s="23">
        <v>64</v>
      </c>
      <c r="E249" s="23">
        <v>64</v>
      </c>
      <c r="F249" s="23">
        <v>64</v>
      </c>
      <c r="G249" s="23">
        <v>64</v>
      </c>
      <c r="H249" s="23">
        <v>64</v>
      </c>
      <c r="I249" s="23">
        <v>64</v>
      </c>
      <c r="J249" s="23">
        <v>64</v>
      </c>
      <c r="K249" s="23">
        <v>64</v>
      </c>
      <c r="L249" s="23">
        <v>64</v>
      </c>
      <c r="M249" s="23">
        <v>64</v>
      </c>
      <c r="N249" s="23">
        <v>64</v>
      </c>
      <c r="O249" s="22" t="s">
        <v>523</v>
      </c>
    </row>
    <row r="250" spans="1:15" x14ac:dyDescent="0.2">
      <c r="A250" s="20" t="s">
        <v>525</v>
      </c>
      <c r="B250" s="21" t="s">
        <v>526</v>
      </c>
      <c r="C250" s="23">
        <v>64</v>
      </c>
      <c r="D250" s="23">
        <v>64</v>
      </c>
      <c r="E250" s="23">
        <v>64</v>
      </c>
      <c r="F250" s="23">
        <v>64</v>
      </c>
      <c r="G250" s="23">
        <v>64</v>
      </c>
      <c r="H250" s="23">
        <v>64</v>
      </c>
      <c r="I250" s="23">
        <v>64</v>
      </c>
      <c r="J250" s="23">
        <v>64</v>
      </c>
      <c r="K250" s="23">
        <v>64</v>
      </c>
      <c r="L250" s="23">
        <v>64</v>
      </c>
      <c r="M250" s="23">
        <v>64</v>
      </c>
      <c r="N250" s="23">
        <v>64</v>
      </c>
      <c r="O250" s="22" t="s">
        <v>525</v>
      </c>
    </row>
    <row r="251" spans="1:15" x14ac:dyDescent="0.2">
      <c r="A251" s="20" t="s">
        <v>527</v>
      </c>
      <c r="B251" s="21" t="s">
        <v>528</v>
      </c>
      <c r="C251" s="23">
        <v>64</v>
      </c>
      <c r="D251" s="23">
        <v>64</v>
      </c>
      <c r="E251" s="23">
        <v>64</v>
      </c>
      <c r="F251" s="23">
        <v>64</v>
      </c>
      <c r="G251" s="23">
        <v>64</v>
      </c>
      <c r="H251" s="23">
        <v>64</v>
      </c>
      <c r="I251" s="23">
        <v>64</v>
      </c>
      <c r="J251" s="23">
        <v>64</v>
      </c>
      <c r="K251" s="23">
        <v>64</v>
      </c>
      <c r="L251" s="23">
        <v>64</v>
      </c>
      <c r="M251" s="23">
        <v>64</v>
      </c>
      <c r="N251" s="23">
        <v>64</v>
      </c>
      <c r="O251" s="22" t="s">
        <v>527</v>
      </c>
    </row>
    <row r="252" spans="1:15" x14ac:dyDescent="0.2">
      <c r="A252" s="20" t="s">
        <v>68</v>
      </c>
      <c r="B252" s="21" t="s">
        <v>69</v>
      </c>
      <c r="C252" s="21">
        <v>141</v>
      </c>
      <c r="D252" s="21">
        <v>141</v>
      </c>
      <c r="E252" s="21">
        <v>141</v>
      </c>
      <c r="F252" s="21">
        <v>141</v>
      </c>
      <c r="G252" s="21">
        <v>136</v>
      </c>
      <c r="H252" s="21">
        <v>136</v>
      </c>
      <c r="I252" s="21">
        <v>136</v>
      </c>
      <c r="J252" s="21">
        <v>136</v>
      </c>
      <c r="K252" s="21">
        <v>136</v>
      </c>
      <c r="L252" s="21">
        <v>136</v>
      </c>
      <c r="M252" s="21">
        <v>136</v>
      </c>
      <c r="N252" s="21">
        <v>136</v>
      </c>
      <c r="O252" s="22" t="s">
        <v>68</v>
      </c>
    </row>
    <row r="253" spans="1:15" x14ac:dyDescent="0.2">
      <c r="A253" s="20" t="s">
        <v>449</v>
      </c>
      <c r="B253" s="21" t="s">
        <v>450</v>
      </c>
      <c r="C253" s="23">
        <v>69</v>
      </c>
      <c r="D253" s="23">
        <v>69</v>
      </c>
      <c r="E253" s="23">
        <v>69</v>
      </c>
      <c r="F253" s="23">
        <v>69</v>
      </c>
      <c r="G253" s="23">
        <v>69</v>
      </c>
      <c r="H253" s="23">
        <v>69</v>
      </c>
      <c r="I253" s="23">
        <v>69</v>
      </c>
      <c r="J253" s="23">
        <v>69</v>
      </c>
      <c r="K253" s="23">
        <v>69</v>
      </c>
      <c r="L253" s="23">
        <v>69</v>
      </c>
      <c r="M253" s="23">
        <v>69</v>
      </c>
      <c r="N253" s="23">
        <v>69</v>
      </c>
      <c r="O253" s="22" t="s">
        <v>449</v>
      </c>
    </row>
    <row r="254" spans="1:15" x14ac:dyDescent="0.2">
      <c r="A254" s="20" t="s">
        <v>385</v>
      </c>
      <c r="B254" s="21" t="s">
        <v>386</v>
      </c>
      <c r="C254" s="21">
        <v>116</v>
      </c>
      <c r="D254" s="21">
        <v>161</v>
      </c>
      <c r="E254" s="21">
        <v>161</v>
      </c>
      <c r="F254" s="21">
        <v>161</v>
      </c>
      <c r="G254" s="21">
        <v>161</v>
      </c>
      <c r="H254" s="21">
        <v>161</v>
      </c>
      <c r="I254" s="21">
        <v>161</v>
      </c>
      <c r="J254" s="21">
        <v>161</v>
      </c>
      <c r="K254" s="21">
        <v>161</v>
      </c>
      <c r="L254" s="21">
        <v>161</v>
      </c>
      <c r="M254" s="21">
        <v>161</v>
      </c>
      <c r="N254" s="21">
        <v>161</v>
      </c>
      <c r="O254" s="22" t="s">
        <v>385</v>
      </c>
    </row>
    <row r="255" spans="1:15" x14ac:dyDescent="0.2">
      <c r="A255" s="20" t="s">
        <v>54</v>
      </c>
      <c r="B255" s="21" t="s">
        <v>55</v>
      </c>
      <c r="C255" s="21">
        <v>138</v>
      </c>
      <c r="D255" s="21">
        <v>138</v>
      </c>
      <c r="E255" s="21">
        <v>138</v>
      </c>
      <c r="F255" s="21">
        <v>138</v>
      </c>
      <c r="G255" s="21">
        <v>138</v>
      </c>
      <c r="H255" s="21">
        <v>138</v>
      </c>
      <c r="I255" s="21">
        <v>138</v>
      </c>
      <c r="J255" s="21">
        <v>138</v>
      </c>
      <c r="K255" s="21">
        <v>138</v>
      </c>
      <c r="L255" s="21">
        <v>138</v>
      </c>
      <c r="M255" s="21">
        <v>138</v>
      </c>
      <c r="N255" s="21">
        <v>138</v>
      </c>
      <c r="O255" s="22" t="s">
        <v>54</v>
      </c>
    </row>
    <row r="256" spans="1:15" x14ac:dyDescent="0.2">
      <c r="A256" s="20" t="s">
        <v>747</v>
      </c>
      <c r="B256" s="21" t="s">
        <v>748</v>
      </c>
      <c r="C256" s="21">
        <v>137</v>
      </c>
      <c r="D256" s="21">
        <v>137</v>
      </c>
      <c r="E256" s="21">
        <v>137</v>
      </c>
      <c r="F256" s="21">
        <v>137</v>
      </c>
      <c r="G256" s="21">
        <v>137</v>
      </c>
      <c r="H256" s="21">
        <v>137</v>
      </c>
      <c r="I256" s="21">
        <v>137</v>
      </c>
      <c r="J256" s="21">
        <v>137</v>
      </c>
      <c r="K256" s="21">
        <v>137</v>
      </c>
      <c r="L256" s="21">
        <v>137</v>
      </c>
      <c r="M256" s="21">
        <v>137</v>
      </c>
      <c r="N256" s="21">
        <v>137</v>
      </c>
      <c r="O256" s="22" t="s">
        <v>747</v>
      </c>
    </row>
    <row r="257" spans="1:15" x14ac:dyDescent="0.2">
      <c r="A257" s="20" t="s">
        <v>566</v>
      </c>
      <c r="B257" s="21" t="s">
        <v>567</v>
      </c>
      <c r="C257" s="23">
        <v>69</v>
      </c>
      <c r="D257" s="23">
        <v>69</v>
      </c>
      <c r="E257" s="23">
        <v>69</v>
      </c>
      <c r="F257" s="23">
        <v>69</v>
      </c>
      <c r="G257" s="23">
        <v>69</v>
      </c>
      <c r="H257" s="23">
        <v>69</v>
      </c>
      <c r="I257" s="23">
        <v>69</v>
      </c>
      <c r="J257" s="23">
        <v>69</v>
      </c>
      <c r="K257" s="23">
        <v>69</v>
      </c>
      <c r="L257" s="23">
        <v>69</v>
      </c>
      <c r="M257" s="23">
        <v>69</v>
      </c>
      <c r="N257" s="23">
        <v>69</v>
      </c>
      <c r="O257" s="22" t="s">
        <v>566</v>
      </c>
    </row>
    <row r="258" spans="1:15" x14ac:dyDescent="0.2">
      <c r="A258" s="20" t="s">
        <v>570</v>
      </c>
      <c r="B258" s="21" t="s">
        <v>571</v>
      </c>
      <c r="C258" s="21">
        <v>99</v>
      </c>
      <c r="D258" s="21">
        <v>99</v>
      </c>
      <c r="E258" s="21">
        <v>99</v>
      </c>
      <c r="F258" s="21">
        <v>99</v>
      </c>
      <c r="G258" s="21">
        <v>99</v>
      </c>
      <c r="H258" s="21">
        <v>99</v>
      </c>
      <c r="I258" s="21">
        <v>99</v>
      </c>
      <c r="J258" s="21">
        <v>99</v>
      </c>
      <c r="K258" s="21">
        <v>99</v>
      </c>
      <c r="L258" s="21">
        <v>99</v>
      </c>
      <c r="M258" s="21">
        <v>99</v>
      </c>
      <c r="N258" s="21">
        <v>99</v>
      </c>
      <c r="O258" s="22" t="s">
        <v>570</v>
      </c>
    </row>
    <row r="259" spans="1:15" x14ac:dyDescent="0.2">
      <c r="A259" s="20" t="s">
        <v>145</v>
      </c>
      <c r="B259" s="21" t="s">
        <v>146</v>
      </c>
      <c r="C259" s="21">
        <v>156</v>
      </c>
      <c r="D259" s="21">
        <v>156</v>
      </c>
      <c r="E259" s="21">
        <v>156</v>
      </c>
      <c r="F259" s="21">
        <v>156</v>
      </c>
      <c r="G259" s="21">
        <v>156</v>
      </c>
      <c r="H259" s="21">
        <v>156</v>
      </c>
      <c r="I259" s="21">
        <v>156</v>
      </c>
      <c r="J259" s="21">
        <v>156</v>
      </c>
      <c r="K259" s="21">
        <v>156</v>
      </c>
      <c r="L259" s="21">
        <v>156</v>
      </c>
      <c r="M259" s="21">
        <v>156</v>
      </c>
      <c r="N259" s="21">
        <v>156</v>
      </c>
      <c r="O259" s="22" t="s">
        <v>145</v>
      </c>
    </row>
    <row r="260" spans="1:15" x14ac:dyDescent="0.2">
      <c r="A260" s="20" t="s">
        <v>556</v>
      </c>
      <c r="B260" s="21" t="s">
        <v>557</v>
      </c>
      <c r="C260" s="23">
        <v>64</v>
      </c>
      <c r="D260" s="23">
        <v>64</v>
      </c>
      <c r="E260" s="23">
        <v>64</v>
      </c>
      <c r="F260" s="23">
        <v>64</v>
      </c>
      <c r="G260" s="23">
        <v>64</v>
      </c>
      <c r="H260" s="23">
        <v>64</v>
      </c>
      <c r="I260" s="23">
        <v>64</v>
      </c>
      <c r="J260" s="23">
        <v>64</v>
      </c>
      <c r="K260" s="23">
        <v>64</v>
      </c>
      <c r="L260" s="23">
        <v>64</v>
      </c>
      <c r="M260" s="23">
        <v>64</v>
      </c>
      <c r="N260" s="23">
        <v>64</v>
      </c>
      <c r="O260" s="22" t="s">
        <v>556</v>
      </c>
    </row>
    <row r="261" spans="1:15" x14ac:dyDescent="0.2">
      <c r="A261" s="20" t="s">
        <v>548</v>
      </c>
      <c r="B261" s="21" t="s">
        <v>549</v>
      </c>
      <c r="C261" s="23">
        <v>59</v>
      </c>
      <c r="D261" s="23">
        <v>59</v>
      </c>
      <c r="E261" s="23">
        <v>59</v>
      </c>
      <c r="F261" s="23">
        <v>59</v>
      </c>
      <c r="G261" s="23">
        <v>59</v>
      </c>
      <c r="H261" s="23">
        <v>59</v>
      </c>
      <c r="I261" s="23">
        <v>59</v>
      </c>
      <c r="J261" s="23">
        <v>59</v>
      </c>
      <c r="K261" s="23">
        <v>59</v>
      </c>
      <c r="L261" s="23">
        <v>59</v>
      </c>
      <c r="M261" s="23">
        <v>59</v>
      </c>
      <c r="N261" s="23">
        <v>59</v>
      </c>
      <c r="O261" s="22" t="s">
        <v>548</v>
      </c>
    </row>
    <row r="262" spans="1:15" x14ac:dyDescent="0.2">
      <c r="A262" s="20" t="s">
        <v>545</v>
      </c>
      <c r="B262" s="21" t="s">
        <v>849</v>
      </c>
      <c r="C262" s="23">
        <v>79</v>
      </c>
      <c r="D262" s="23">
        <v>79</v>
      </c>
      <c r="E262" s="23">
        <v>79</v>
      </c>
      <c r="F262" s="23">
        <v>79</v>
      </c>
      <c r="G262" s="23">
        <v>79</v>
      </c>
      <c r="H262" s="23">
        <v>79</v>
      </c>
      <c r="I262" s="23">
        <v>79</v>
      </c>
      <c r="J262" s="23">
        <v>79</v>
      </c>
      <c r="K262" s="23">
        <v>79</v>
      </c>
      <c r="L262" s="23">
        <v>79</v>
      </c>
      <c r="M262" s="23">
        <v>79</v>
      </c>
      <c r="N262" s="23">
        <v>79</v>
      </c>
      <c r="O262" s="22" t="s">
        <v>545</v>
      </c>
    </row>
    <row r="263" spans="1:15" x14ac:dyDescent="0.2">
      <c r="A263" s="20" t="s">
        <v>694</v>
      </c>
      <c r="B263" s="21" t="s">
        <v>695</v>
      </c>
      <c r="C263" s="21">
        <v>153</v>
      </c>
      <c r="D263" s="21">
        <v>153</v>
      </c>
      <c r="E263" s="21">
        <v>153</v>
      </c>
      <c r="F263" s="21">
        <v>153</v>
      </c>
      <c r="G263" s="21">
        <v>153</v>
      </c>
      <c r="H263" s="21">
        <v>153</v>
      </c>
      <c r="I263" s="21">
        <v>153</v>
      </c>
      <c r="J263" s="21">
        <v>153</v>
      </c>
      <c r="K263" s="21">
        <v>153</v>
      </c>
      <c r="L263" s="21">
        <v>153</v>
      </c>
      <c r="M263" s="21">
        <v>153</v>
      </c>
      <c r="N263" s="21">
        <v>153</v>
      </c>
      <c r="O263" s="22" t="s">
        <v>694</v>
      </c>
    </row>
    <row r="264" spans="1:15" x14ac:dyDescent="0.2">
      <c r="A264" s="20" t="s">
        <v>546</v>
      </c>
      <c r="B264" s="21" t="s">
        <v>547</v>
      </c>
      <c r="C264" s="23">
        <v>69</v>
      </c>
      <c r="D264" s="23">
        <v>69</v>
      </c>
      <c r="E264" s="23">
        <v>69</v>
      </c>
      <c r="F264" s="23">
        <v>69</v>
      </c>
      <c r="G264" s="23">
        <v>69</v>
      </c>
      <c r="H264" s="23">
        <v>69</v>
      </c>
      <c r="I264" s="23">
        <v>69</v>
      </c>
      <c r="J264" s="23">
        <v>69</v>
      </c>
      <c r="K264" s="23">
        <v>69</v>
      </c>
      <c r="L264" s="23">
        <v>69</v>
      </c>
      <c r="M264" s="23">
        <v>69</v>
      </c>
      <c r="N264" s="23">
        <v>69</v>
      </c>
      <c r="O264" s="22" t="s">
        <v>546</v>
      </c>
    </row>
    <row r="265" spans="1:15" x14ac:dyDescent="0.2">
      <c r="A265" s="20" t="s">
        <v>552</v>
      </c>
      <c r="B265" s="21" t="s">
        <v>553</v>
      </c>
      <c r="C265" s="23">
        <v>64</v>
      </c>
      <c r="D265" s="23">
        <v>64</v>
      </c>
      <c r="E265" s="23">
        <v>64</v>
      </c>
      <c r="F265" s="23">
        <v>64</v>
      </c>
      <c r="G265" s="23">
        <v>64</v>
      </c>
      <c r="H265" s="23">
        <v>64</v>
      </c>
      <c r="I265" s="23">
        <v>64</v>
      </c>
      <c r="J265" s="23">
        <v>64</v>
      </c>
      <c r="K265" s="23">
        <v>64</v>
      </c>
      <c r="L265" s="23">
        <v>64</v>
      </c>
      <c r="M265" s="23">
        <v>64</v>
      </c>
      <c r="N265" s="23">
        <v>64</v>
      </c>
      <c r="O265" s="22" t="s">
        <v>552</v>
      </c>
    </row>
    <row r="266" spans="1:15" x14ac:dyDescent="0.2">
      <c r="A266" s="20" t="s">
        <v>564</v>
      </c>
      <c r="B266" s="21" t="s">
        <v>565</v>
      </c>
      <c r="C266" s="23">
        <v>130</v>
      </c>
      <c r="D266" s="23">
        <v>130</v>
      </c>
      <c r="E266" s="23">
        <v>130</v>
      </c>
      <c r="F266" s="23">
        <v>130</v>
      </c>
      <c r="G266" s="23">
        <v>130</v>
      </c>
      <c r="H266" s="23">
        <v>130</v>
      </c>
      <c r="I266" s="23">
        <v>130</v>
      </c>
      <c r="J266" s="23">
        <v>130</v>
      </c>
      <c r="K266" s="23">
        <v>130</v>
      </c>
      <c r="L266" s="23">
        <v>130</v>
      </c>
      <c r="M266" s="23">
        <v>130</v>
      </c>
      <c r="N266" s="23">
        <v>130</v>
      </c>
      <c r="O266" s="22" t="s">
        <v>564</v>
      </c>
    </row>
    <row r="267" spans="1:15" x14ac:dyDescent="0.2">
      <c r="A267" s="20" t="s">
        <v>562</v>
      </c>
      <c r="B267" s="21" t="s">
        <v>563</v>
      </c>
      <c r="C267" s="21">
        <v>193</v>
      </c>
      <c r="D267" s="21">
        <v>193</v>
      </c>
      <c r="E267" s="21">
        <v>193</v>
      </c>
      <c r="F267" s="21">
        <v>193</v>
      </c>
      <c r="G267" s="21">
        <v>193</v>
      </c>
      <c r="H267" s="21">
        <v>193</v>
      </c>
      <c r="I267" s="21">
        <v>193</v>
      </c>
      <c r="J267" s="21">
        <v>193</v>
      </c>
      <c r="K267" s="21">
        <v>193</v>
      </c>
      <c r="L267" s="21">
        <v>193</v>
      </c>
      <c r="M267" s="21">
        <v>193</v>
      </c>
      <c r="N267" s="21">
        <v>193</v>
      </c>
      <c r="O267" s="22" t="s">
        <v>562</v>
      </c>
    </row>
    <row r="268" spans="1:15" x14ac:dyDescent="0.2">
      <c r="A268" s="20" t="s">
        <v>568</v>
      </c>
      <c r="B268" s="21" t="s">
        <v>569</v>
      </c>
      <c r="C268" s="21">
        <v>100</v>
      </c>
      <c r="D268" s="21">
        <v>100</v>
      </c>
      <c r="E268" s="21">
        <v>100</v>
      </c>
      <c r="F268" s="21">
        <v>100</v>
      </c>
      <c r="G268" s="21">
        <v>100</v>
      </c>
      <c r="H268" s="21">
        <v>100</v>
      </c>
      <c r="I268" s="21">
        <v>100</v>
      </c>
      <c r="J268" s="21">
        <v>100</v>
      </c>
      <c r="K268" s="21">
        <v>100</v>
      </c>
      <c r="L268" s="21">
        <v>100</v>
      </c>
      <c r="M268" s="21">
        <v>100</v>
      </c>
      <c r="N268" s="21">
        <v>100</v>
      </c>
      <c r="O268" s="22" t="s">
        <v>568</v>
      </c>
    </row>
    <row r="269" spans="1:15" x14ac:dyDescent="0.2">
      <c r="A269" s="20" t="s">
        <v>533</v>
      </c>
      <c r="B269" s="21" t="s">
        <v>534</v>
      </c>
      <c r="C269" s="21">
        <v>98</v>
      </c>
      <c r="D269" s="21">
        <v>98</v>
      </c>
      <c r="E269" s="21">
        <v>98</v>
      </c>
      <c r="F269" s="21">
        <v>98</v>
      </c>
      <c r="G269" s="21">
        <v>98</v>
      </c>
      <c r="H269" s="21">
        <v>98</v>
      </c>
      <c r="I269" s="21">
        <v>98</v>
      </c>
      <c r="J269" s="21">
        <v>98</v>
      </c>
      <c r="K269" s="21">
        <v>98</v>
      </c>
      <c r="L269" s="21">
        <v>98</v>
      </c>
      <c r="M269" s="21">
        <v>98</v>
      </c>
      <c r="N269" s="21">
        <v>98</v>
      </c>
      <c r="O269" s="22" t="s">
        <v>533</v>
      </c>
    </row>
    <row r="270" spans="1:15" x14ac:dyDescent="0.2">
      <c r="A270" s="20" t="s">
        <v>580</v>
      </c>
      <c r="B270" s="21" t="s">
        <v>581</v>
      </c>
      <c r="C270" s="23">
        <v>64</v>
      </c>
      <c r="D270" s="23">
        <v>64</v>
      </c>
      <c r="E270" s="23">
        <v>64</v>
      </c>
      <c r="F270" s="23">
        <v>64</v>
      </c>
      <c r="G270" s="23">
        <v>64</v>
      </c>
      <c r="H270" s="23">
        <v>64</v>
      </c>
      <c r="I270" s="23">
        <v>64</v>
      </c>
      <c r="J270" s="23">
        <v>64</v>
      </c>
      <c r="K270" s="23">
        <v>64</v>
      </c>
      <c r="L270" s="23">
        <v>64</v>
      </c>
      <c r="M270" s="23">
        <v>64</v>
      </c>
      <c r="N270" s="23">
        <v>64</v>
      </c>
      <c r="O270" s="22" t="s">
        <v>580</v>
      </c>
    </row>
    <row r="271" spans="1:15" x14ac:dyDescent="0.2">
      <c r="A271" s="20" t="s">
        <v>539</v>
      </c>
      <c r="B271" s="21" t="s">
        <v>540</v>
      </c>
      <c r="C271" s="23">
        <v>74</v>
      </c>
      <c r="D271" s="23">
        <v>74</v>
      </c>
      <c r="E271" s="23">
        <v>74</v>
      </c>
      <c r="F271" s="23">
        <v>74</v>
      </c>
      <c r="G271" s="23">
        <v>74</v>
      </c>
      <c r="H271" s="23">
        <v>74</v>
      </c>
      <c r="I271" s="23">
        <v>74</v>
      </c>
      <c r="J271" s="23">
        <v>74</v>
      </c>
      <c r="K271" s="23">
        <v>74</v>
      </c>
      <c r="L271" s="23">
        <v>74</v>
      </c>
      <c r="M271" s="23">
        <v>74</v>
      </c>
      <c r="N271" s="23">
        <v>74</v>
      </c>
      <c r="O271" s="22" t="s">
        <v>539</v>
      </c>
    </row>
    <row r="272" spans="1:15" x14ac:dyDescent="0.2">
      <c r="A272" s="20" t="s">
        <v>558</v>
      </c>
      <c r="B272" s="21" t="s">
        <v>559</v>
      </c>
      <c r="C272" s="21">
        <v>114</v>
      </c>
      <c r="D272" s="21">
        <v>114</v>
      </c>
      <c r="E272" s="21">
        <v>114</v>
      </c>
      <c r="F272" s="21">
        <v>114</v>
      </c>
      <c r="G272" s="21">
        <v>114</v>
      </c>
      <c r="H272" s="21">
        <v>114</v>
      </c>
      <c r="I272" s="21">
        <v>114</v>
      </c>
      <c r="J272" s="21">
        <v>114</v>
      </c>
      <c r="K272" s="21">
        <v>114</v>
      </c>
      <c r="L272" s="21">
        <v>114</v>
      </c>
      <c r="M272" s="21">
        <v>114</v>
      </c>
      <c r="N272" s="21">
        <v>114</v>
      </c>
      <c r="O272" s="22" t="s">
        <v>558</v>
      </c>
    </row>
    <row r="273" spans="1:15" x14ac:dyDescent="0.2">
      <c r="A273" s="20" t="s">
        <v>574</v>
      </c>
      <c r="B273" s="21" t="s">
        <v>575</v>
      </c>
      <c r="C273" s="23">
        <v>64</v>
      </c>
      <c r="D273" s="23">
        <v>64</v>
      </c>
      <c r="E273" s="23">
        <v>64</v>
      </c>
      <c r="F273" s="23">
        <v>64</v>
      </c>
      <c r="G273" s="23">
        <v>64</v>
      </c>
      <c r="H273" s="23">
        <v>64</v>
      </c>
      <c r="I273" s="23">
        <v>64</v>
      </c>
      <c r="J273" s="23">
        <v>64</v>
      </c>
      <c r="K273" s="23">
        <v>64</v>
      </c>
      <c r="L273" s="23">
        <v>64</v>
      </c>
      <c r="M273" s="23">
        <v>64</v>
      </c>
      <c r="N273" s="23">
        <v>64</v>
      </c>
      <c r="O273" s="22" t="s">
        <v>574</v>
      </c>
    </row>
    <row r="274" spans="1:15" x14ac:dyDescent="0.2">
      <c r="A274" s="20" t="s">
        <v>554</v>
      </c>
      <c r="B274" s="21" t="s">
        <v>555</v>
      </c>
      <c r="C274" s="21">
        <v>165</v>
      </c>
      <c r="D274" s="21">
        <v>165</v>
      </c>
      <c r="E274" s="21">
        <v>165</v>
      </c>
      <c r="F274" s="21">
        <v>157</v>
      </c>
      <c r="G274" s="21">
        <v>157</v>
      </c>
      <c r="H274" s="21">
        <v>157</v>
      </c>
      <c r="I274" s="21">
        <v>157</v>
      </c>
      <c r="J274" s="21">
        <v>157</v>
      </c>
      <c r="K274" s="21">
        <v>157</v>
      </c>
      <c r="L274" s="21">
        <v>157</v>
      </c>
      <c r="M274" s="21">
        <v>157</v>
      </c>
      <c r="N274" s="21">
        <v>157</v>
      </c>
      <c r="O274" s="22" t="s">
        <v>554</v>
      </c>
    </row>
    <row r="275" spans="1:15" x14ac:dyDescent="0.2">
      <c r="A275" s="20" t="s">
        <v>535</v>
      </c>
      <c r="B275" s="21" t="s">
        <v>536</v>
      </c>
      <c r="C275" s="21">
        <v>107</v>
      </c>
      <c r="D275" s="21">
        <v>107</v>
      </c>
      <c r="E275" s="21">
        <v>107</v>
      </c>
      <c r="F275" s="21">
        <v>107</v>
      </c>
      <c r="G275" s="21">
        <v>107</v>
      </c>
      <c r="H275" s="21">
        <v>107</v>
      </c>
      <c r="I275" s="21">
        <v>107</v>
      </c>
      <c r="J275" s="21">
        <v>107</v>
      </c>
      <c r="K275" s="21">
        <v>107</v>
      </c>
      <c r="L275" s="21">
        <v>107</v>
      </c>
      <c r="M275" s="21">
        <v>107</v>
      </c>
      <c r="N275" s="21">
        <v>107</v>
      </c>
      <c r="O275" s="22" t="s">
        <v>535</v>
      </c>
    </row>
    <row r="276" spans="1:15" x14ac:dyDescent="0.2">
      <c r="A276" s="20" t="s">
        <v>560</v>
      </c>
      <c r="B276" s="21" t="s">
        <v>561</v>
      </c>
      <c r="C276" s="21">
        <v>96</v>
      </c>
      <c r="D276" s="21">
        <v>96</v>
      </c>
      <c r="E276" s="21">
        <v>96</v>
      </c>
      <c r="F276" s="21">
        <v>96</v>
      </c>
      <c r="G276" s="21">
        <v>96</v>
      </c>
      <c r="H276" s="21">
        <v>96</v>
      </c>
      <c r="I276" s="21">
        <v>96</v>
      </c>
      <c r="J276" s="21">
        <v>96</v>
      </c>
      <c r="K276" s="21">
        <v>96</v>
      </c>
      <c r="L276" s="21">
        <v>96</v>
      </c>
      <c r="M276" s="21">
        <v>96</v>
      </c>
      <c r="N276" s="21">
        <v>96</v>
      </c>
      <c r="O276" s="22" t="s">
        <v>560</v>
      </c>
    </row>
    <row r="277" spans="1:15" x14ac:dyDescent="0.2">
      <c r="A277" s="20" t="s">
        <v>578</v>
      </c>
      <c r="B277" s="21" t="s">
        <v>579</v>
      </c>
      <c r="C277" s="21">
        <v>130</v>
      </c>
      <c r="D277" s="21">
        <v>130</v>
      </c>
      <c r="E277" s="21">
        <v>130</v>
      </c>
      <c r="F277" s="21">
        <v>130</v>
      </c>
      <c r="G277" s="21">
        <v>130</v>
      </c>
      <c r="H277" s="21">
        <v>130</v>
      </c>
      <c r="I277" s="21">
        <v>130</v>
      </c>
      <c r="J277" s="21">
        <v>130</v>
      </c>
      <c r="K277" s="21">
        <v>130</v>
      </c>
      <c r="L277" s="21">
        <v>130</v>
      </c>
      <c r="M277" s="21">
        <v>130</v>
      </c>
      <c r="N277" s="21">
        <v>130</v>
      </c>
      <c r="O277" s="22" t="s">
        <v>578</v>
      </c>
    </row>
    <row r="278" spans="1:15" x14ac:dyDescent="0.2">
      <c r="A278" s="20" t="s">
        <v>572</v>
      </c>
      <c r="B278" s="21" t="s">
        <v>573</v>
      </c>
      <c r="C278" s="21">
        <v>96</v>
      </c>
      <c r="D278" s="21">
        <v>96</v>
      </c>
      <c r="E278" s="21">
        <v>96</v>
      </c>
      <c r="F278" s="21">
        <v>96</v>
      </c>
      <c r="G278" s="21">
        <v>96</v>
      </c>
      <c r="H278" s="21">
        <v>96</v>
      </c>
      <c r="I278" s="21">
        <v>96</v>
      </c>
      <c r="J278" s="21">
        <v>96</v>
      </c>
      <c r="K278" s="21">
        <v>96</v>
      </c>
      <c r="L278" s="21">
        <v>96</v>
      </c>
      <c r="M278" s="21">
        <v>96</v>
      </c>
      <c r="N278" s="21">
        <v>96</v>
      </c>
      <c r="O278" s="22" t="s">
        <v>572</v>
      </c>
    </row>
    <row r="279" spans="1:15" x14ac:dyDescent="0.2">
      <c r="A279" s="20" t="s">
        <v>726</v>
      </c>
      <c r="B279" s="21" t="s">
        <v>727</v>
      </c>
      <c r="C279" s="21">
        <v>105</v>
      </c>
      <c r="D279" s="21">
        <v>105</v>
      </c>
      <c r="E279" s="21">
        <v>105</v>
      </c>
      <c r="F279" s="21">
        <v>105</v>
      </c>
      <c r="G279" s="21">
        <v>105</v>
      </c>
      <c r="H279" s="21">
        <v>105</v>
      </c>
      <c r="I279" s="21">
        <v>105</v>
      </c>
      <c r="J279" s="21">
        <v>105</v>
      </c>
      <c r="K279" s="21">
        <v>105</v>
      </c>
      <c r="L279" s="21">
        <v>105</v>
      </c>
      <c r="M279" s="21">
        <v>105</v>
      </c>
      <c r="N279" s="21">
        <v>105</v>
      </c>
      <c r="O279" s="22" t="s">
        <v>726</v>
      </c>
    </row>
    <row r="280" spans="1:15" x14ac:dyDescent="0.2">
      <c r="A280" s="20" t="s">
        <v>584</v>
      </c>
      <c r="B280" s="21" t="s">
        <v>585</v>
      </c>
      <c r="C280" s="23">
        <v>64</v>
      </c>
      <c r="D280" s="23">
        <v>64</v>
      </c>
      <c r="E280" s="23">
        <v>64</v>
      </c>
      <c r="F280" s="23">
        <v>64</v>
      </c>
      <c r="G280" s="23">
        <v>64</v>
      </c>
      <c r="H280" s="23">
        <v>64</v>
      </c>
      <c r="I280" s="23">
        <v>64</v>
      </c>
      <c r="J280" s="23">
        <v>64</v>
      </c>
      <c r="K280" s="23">
        <v>64</v>
      </c>
      <c r="L280" s="23">
        <v>64</v>
      </c>
      <c r="M280" s="23">
        <v>64</v>
      </c>
      <c r="N280" s="23">
        <v>64</v>
      </c>
      <c r="O280" s="22" t="s">
        <v>584</v>
      </c>
    </row>
    <row r="281" spans="1:15" x14ac:dyDescent="0.2">
      <c r="A281" s="20" t="s">
        <v>586</v>
      </c>
      <c r="B281" s="21" t="s">
        <v>587</v>
      </c>
      <c r="C281" s="21">
        <v>93</v>
      </c>
      <c r="D281" s="21">
        <v>93</v>
      </c>
      <c r="E281" s="21">
        <v>93</v>
      </c>
      <c r="F281" s="21">
        <v>93</v>
      </c>
      <c r="G281" s="21">
        <v>93</v>
      </c>
      <c r="H281" s="21">
        <v>93</v>
      </c>
      <c r="I281" s="21">
        <v>93</v>
      </c>
      <c r="J281" s="21">
        <v>93</v>
      </c>
      <c r="K281" s="21">
        <v>93</v>
      </c>
      <c r="L281" s="21">
        <v>93</v>
      </c>
      <c r="M281" s="21">
        <v>93</v>
      </c>
      <c r="N281" s="21">
        <v>93</v>
      </c>
      <c r="O281" s="22" t="s">
        <v>586</v>
      </c>
    </row>
    <row r="282" spans="1:15" x14ac:dyDescent="0.2">
      <c r="A282" s="20" t="s">
        <v>582</v>
      </c>
      <c r="B282" s="21" t="s">
        <v>583</v>
      </c>
      <c r="C282" s="23">
        <v>64</v>
      </c>
      <c r="D282" s="23">
        <v>64</v>
      </c>
      <c r="E282" s="23">
        <v>64</v>
      </c>
      <c r="F282" s="23">
        <v>64</v>
      </c>
      <c r="G282" s="23">
        <v>64</v>
      </c>
      <c r="H282" s="23">
        <v>64</v>
      </c>
      <c r="I282" s="23">
        <v>64</v>
      </c>
      <c r="J282" s="23">
        <v>64</v>
      </c>
      <c r="K282" s="23">
        <v>64</v>
      </c>
      <c r="L282" s="23">
        <v>64</v>
      </c>
      <c r="M282" s="23">
        <v>64</v>
      </c>
      <c r="N282" s="23">
        <v>64</v>
      </c>
      <c r="O282" s="22" t="s">
        <v>582</v>
      </c>
    </row>
    <row r="283" spans="1:15" x14ac:dyDescent="0.2">
      <c r="A283" s="20" t="s">
        <v>590</v>
      </c>
      <c r="B283" s="21" t="s">
        <v>591</v>
      </c>
      <c r="C283" s="23">
        <v>69</v>
      </c>
      <c r="D283" s="23">
        <v>69</v>
      </c>
      <c r="E283" s="23">
        <v>69</v>
      </c>
      <c r="F283" s="23">
        <v>69</v>
      </c>
      <c r="G283" s="23">
        <v>69</v>
      </c>
      <c r="H283" s="23">
        <v>69</v>
      </c>
      <c r="I283" s="23">
        <v>69</v>
      </c>
      <c r="J283" s="23">
        <v>69</v>
      </c>
      <c r="K283" s="23">
        <v>69</v>
      </c>
      <c r="L283" s="23">
        <v>69</v>
      </c>
      <c r="M283" s="23">
        <v>69</v>
      </c>
      <c r="N283" s="23">
        <v>69</v>
      </c>
      <c r="O283" s="22" t="s">
        <v>590</v>
      </c>
    </row>
    <row r="284" spans="1:15" x14ac:dyDescent="0.2">
      <c r="A284" s="20" t="s">
        <v>381</v>
      </c>
      <c r="B284" s="24" t="s">
        <v>382</v>
      </c>
      <c r="C284" s="21">
        <v>134</v>
      </c>
      <c r="D284" s="21">
        <v>123</v>
      </c>
      <c r="E284" s="21">
        <v>123</v>
      </c>
      <c r="F284" s="21">
        <v>127</v>
      </c>
      <c r="G284" s="21">
        <v>127</v>
      </c>
      <c r="H284" s="21">
        <v>127</v>
      </c>
      <c r="I284" s="21">
        <v>127</v>
      </c>
      <c r="J284" s="21">
        <v>127</v>
      </c>
      <c r="K284" s="21">
        <v>123</v>
      </c>
      <c r="L284" s="21">
        <v>123</v>
      </c>
      <c r="M284" s="21">
        <v>123</v>
      </c>
      <c r="N284" s="21">
        <v>123</v>
      </c>
      <c r="O284" s="22" t="s">
        <v>381</v>
      </c>
    </row>
    <row r="285" spans="1:15" x14ac:dyDescent="0.2">
      <c r="A285" s="20" t="s">
        <v>588</v>
      </c>
      <c r="B285" s="21" t="s">
        <v>589</v>
      </c>
      <c r="C285" s="23">
        <v>64</v>
      </c>
      <c r="D285" s="23">
        <v>64</v>
      </c>
      <c r="E285" s="23">
        <v>64</v>
      </c>
      <c r="F285" s="23">
        <v>64</v>
      </c>
      <c r="G285" s="23">
        <v>64</v>
      </c>
      <c r="H285" s="23">
        <v>64</v>
      </c>
      <c r="I285" s="23">
        <v>64</v>
      </c>
      <c r="J285" s="23">
        <v>64</v>
      </c>
      <c r="K285" s="23">
        <v>64</v>
      </c>
      <c r="L285" s="23">
        <v>64</v>
      </c>
      <c r="M285" s="23">
        <v>64</v>
      </c>
      <c r="N285" s="23">
        <v>64</v>
      </c>
      <c r="O285" s="22" t="s">
        <v>588</v>
      </c>
    </row>
    <row r="286" spans="1:15" x14ac:dyDescent="0.2">
      <c r="A286" s="20" t="s">
        <v>472</v>
      </c>
      <c r="B286" s="21" t="s">
        <v>473</v>
      </c>
      <c r="C286" s="23">
        <v>59</v>
      </c>
      <c r="D286" s="23">
        <v>59</v>
      </c>
      <c r="E286" s="23">
        <v>59</v>
      </c>
      <c r="F286" s="23">
        <v>59</v>
      </c>
      <c r="G286" s="23">
        <v>59</v>
      </c>
      <c r="H286" s="23">
        <v>59</v>
      </c>
      <c r="I286" s="23">
        <v>59</v>
      </c>
      <c r="J286" s="23">
        <v>59</v>
      </c>
      <c r="K286" s="23">
        <v>59</v>
      </c>
      <c r="L286" s="23">
        <v>59</v>
      </c>
      <c r="M286" s="23">
        <v>59</v>
      </c>
      <c r="N286" s="23">
        <v>59</v>
      </c>
      <c r="O286" s="22" t="s">
        <v>472</v>
      </c>
    </row>
    <row r="287" spans="1:15" x14ac:dyDescent="0.2">
      <c r="A287" s="20" t="s">
        <v>291</v>
      </c>
      <c r="B287" s="21" t="s">
        <v>292</v>
      </c>
      <c r="C287" s="21">
        <v>162</v>
      </c>
      <c r="D287" s="21">
        <v>162</v>
      </c>
      <c r="E287" s="21">
        <v>162</v>
      </c>
      <c r="F287" s="21">
        <v>162</v>
      </c>
      <c r="G287" s="21">
        <v>162</v>
      </c>
      <c r="H287" s="21">
        <v>162</v>
      </c>
      <c r="I287" s="21">
        <v>162</v>
      </c>
      <c r="J287" s="21">
        <v>162</v>
      </c>
      <c r="K287" s="21">
        <v>162</v>
      </c>
      <c r="L287" s="21">
        <v>162</v>
      </c>
      <c r="M287" s="21">
        <v>162</v>
      </c>
      <c r="N287" s="21">
        <v>162</v>
      </c>
      <c r="O287" s="22" t="s">
        <v>291</v>
      </c>
    </row>
    <row r="288" spans="1:15" x14ac:dyDescent="0.2">
      <c r="A288" s="20" t="s">
        <v>592</v>
      </c>
      <c r="B288" s="21" t="s">
        <v>593</v>
      </c>
      <c r="C288" s="23">
        <v>59</v>
      </c>
      <c r="D288" s="23">
        <v>59</v>
      </c>
      <c r="E288" s="23">
        <v>59</v>
      </c>
      <c r="F288" s="23">
        <v>59</v>
      </c>
      <c r="G288" s="23">
        <v>59</v>
      </c>
      <c r="H288" s="23">
        <v>59</v>
      </c>
      <c r="I288" s="23">
        <v>59</v>
      </c>
      <c r="J288" s="23">
        <v>59</v>
      </c>
      <c r="K288" s="23">
        <v>59</v>
      </c>
      <c r="L288" s="23">
        <v>59</v>
      </c>
      <c r="M288" s="23">
        <v>59</v>
      </c>
      <c r="N288" s="23">
        <v>59</v>
      </c>
      <c r="O288" s="22" t="s">
        <v>592</v>
      </c>
    </row>
    <row r="289" spans="1:15" x14ac:dyDescent="0.2">
      <c r="A289" s="20" t="s">
        <v>598</v>
      </c>
      <c r="B289" s="21" t="s">
        <v>599</v>
      </c>
      <c r="C289" s="23">
        <v>64</v>
      </c>
      <c r="D289" s="23">
        <v>64</v>
      </c>
      <c r="E289" s="23">
        <v>64</v>
      </c>
      <c r="F289" s="23">
        <v>64</v>
      </c>
      <c r="G289" s="23">
        <v>64</v>
      </c>
      <c r="H289" s="23">
        <v>64</v>
      </c>
      <c r="I289" s="23">
        <v>64</v>
      </c>
      <c r="J289" s="23">
        <v>64</v>
      </c>
      <c r="K289" s="23">
        <v>64</v>
      </c>
      <c r="L289" s="23">
        <v>64</v>
      </c>
      <c r="M289" s="23">
        <v>64</v>
      </c>
      <c r="N289" s="23">
        <v>64</v>
      </c>
      <c r="O289" s="22" t="s">
        <v>598</v>
      </c>
    </row>
    <row r="290" spans="1:15" x14ac:dyDescent="0.2">
      <c r="A290" s="20" t="s">
        <v>594</v>
      </c>
      <c r="B290" s="21" t="s">
        <v>595</v>
      </c>
      <c r="C290" s="23">
        <v>69</v>
      </c>
      <c r="D290" s="23">
        <v>69</v>
      </c>
      <c r="E290" s="23">
        <v>69</v>
      </c>
      <c r="F290" s="23">
        <v>69</v>
      </c>
      <c r="G290" s="23">
        <v>69</v>
      </c>
      <c r="H290" s="23">
        <v>69</v>
      </c>
      <c r="I290" s="23">
        <v>69</v>
      </c>
      <c r="J290" s="23">
        <v>69</v>
      </c>
      <c r="K290" s="23">
        <v>69</v>
      </c>
      <c r="L290" s="23">
        <v>69</v>
      </c>
      <c r="M290" s="23">
        <v>69</v>
      </c>
      <c r="N290" s="23">
        <v>69</v>
      </c>
      <c r="O290" s="22" t="s">
        <v>594</v>
      </c>
    </row>
    <row r="291" spans="1:15" x14ac:dyDescent="0.2">
      <c r="A291" s="20" t="s">
        <v>254</v>
      </c>
      <c r="B291" s="21" t="s">
        <v>255</v>
      </c>
      <c r="C291" s="21">
        <v>128</v>
      </c>
      <c r="D291" s="21">
        <v>128</v>
      </c>
      <c r="E291" s="21">
        <v>128</v>
      </c>
      <c r="F291" s="21">
        <v>128</v>
      </c>
      <c r="G291" s="21">
        <v>128</v>
      </c>
      <c r="H291" s="21">
        <v>128</v>
      </c>
      <c r="I291" s="21">
        <v>128</v>
      </c>
      <c r="J291" s="21">
        <v>128</v>
      </c>
      <c r="K291" s="21">
        <v>128</v>
      </c>
      <c r="L291" s="21">
        <v>128</v>
      </c>
      <c r="M291" s="21">
        <v>128</v>
      </c>
      <c r="N291" s="21">
        <v>128</v>
      </c>
      <c r="O291" s="22" t="s">
        <v>254</v>
      </c>
    </row>
    <row r="292" spans="1:15" x14ac:dyDescent="0.2">
      <c r="A292" s="20" t="s">
        <v>213</v>
      </c>
      <c r="B292" s="21" t="s">
        <v>214</v>
      </c>
      <c r="C292" s="21">
        <v>135</v>
      </c>
      <c r="D292" s="21">
        <v>135</v>
      </c>
      <c r="E292" s="21">
        <v>135</v>
      </c>
      <c r="F292" s="21">
        <v>135</v>
      </c>
      <c r="G292" s="21">
        <v>135</v>
      </c>
      <c r="H292" s="21">
        <v>135</v>
      </c>
      <c r="I292" s="21">
        <v>135</v>
      </c>
      <c r="J292" s="21">
        <v>135</v>
      </c>
      <c r="K292" s="21">
        <v>135</v>
      </c>
      <c r="L292" s="21">
        <v>135</v>
      </c>
      <c r="M292" s="21">
        <v>135</v>
      </c>
      <c r="N292" s="21">
        <v>135</v>
      </c>
      <c r="O292" s="22" t="s">
        <v>213</v>
      </c>
    </row>
    <row r="293" spans="1:15" x14ac:dyDescent="0.2">
      <c r="A293" s="20" t="s">
        <v>596</v>
      </c>
      <c r="B293" s="21" t="s">
        <v>597</v>
      </c>
      <c r="C293" s="23">
        <v>59</v>
      </c>
      <c r="D293" s="23">
        <v>59</v>
      </c>
      <c r="E293" s="23">
        <v>59</v>
      </c>
      <c r="F293" s="23">
        <v>59</v>
      </c>
      <c r="G293" s="23">
        <v>59</v>
      </c>
      <c r="H293" s="23">
        <v>59</v>
      </c>
      <c r="I293" s="23">
        <v>59</v>
      </c>
      <c r="J293" s="23">
        <v>59</v>
      </c>
      <c r="K293" s="23">
        <v>59</v>
      </c>
      <c r="L293" s="23">
        <v>59</v>
      </c>
      <c r="M293" s="23">
        <v>59</v>
      </c>
      <c r="N293" s="23">
        <v>59</v>
      </c>
      <c r="O293" s="22" t="s">
        <v>596</v>
      </c>
    </row>
    <row r="294" spans="1:15" x14ac:dyDescent="0.2">
      <c r="A294" s="20" t="s">
        <v>658</v>
      </c>
      <c r="B294" s="21" t="s">
        <v>659</v>
      </c>
      <c r="C294" s="23">
        <v>69</v>
      </c>
      <c r="D294" s="23">
        <v>69</v>
      </c>
      <c r="E294" s="23">
        <v>69</v>
      </c>
      <c r="F294" s="23">
        <v>69</v>
      </c>
      <c r="G294" s="23">
        <v>69</v>
      </c>
      <c r="H294" s="23">
        <v>69</v>
      </c>
      <c r="I294" s="23">
        <v>69</v>
      </c>
      <c r="J294" s="23">
        <v>69</v>
      </c>
      <c r="K294" s="23">
        <v>69</v>
      </c>
      <c r="L294" s="23">
        <v>69</v>
      </c>
      <c r="M294" s="23">
        <v>69</v>
      </c>
      <c r="N294" s="23">
        <v>69</v>
      </c>
      <c r="O294" s="22" t="s">
        <v>658</v>
      </c>
    </row>
    <row r="295" spans="1:15" x14ac:dyDescent="0.2">
      <c r="A295" s="20" t="s">
        <v>632</v>
      </c>
      <c r="B295" s="21" t="s">
        <v>633</v>
      </c>
      <c r="C295" s="23">
        <v>59</v>
      </c>
      <c r="D295" s="23">
        <v>59</v>
      </c>
      <c r="E295" s="23">
        <v>59</v>
      </c>
      <c r="F295" s="23">
        <v>59</v>
      </c>
      <c r="G295" s="23">
        <v>59</v>
      </c>
      <c r="H295" s="23">
        <v>59</v>
      </c>
      <c r="I295" s="23">
        <v>59</v>
      </c>
      <c r="J295" s="23">
        <v>59</v>
      </c>
      <c r="K295" s="23">
        <v>59</v>
      </c>
      <c r="L295" s="23">
        <v>59</v>
      </c>
      <c r="M295" s="23">
        <v>59</v>
      </c>
      <c r="N295" s="23">
        <v>59</v>
      </c>
      <c r="O295" s="22" t="s">
        <v>632</v>
      </c>
    </row>
    <row r="296" spans="1:15" x14ac:dyDescent="0.2">
      <c r="A296" s="20" t="s">
        <v>650</v>
      </c>
      <c r="B296" s="21" t="s">
        <v>651</v>
      </c>
      <c r="C296" s="21">
        <v>138</v>
      </c>
      <c r="D296" s="21">
        <v>138</v>
      </c>
      <c r="E296" s="21">
        <v>138</v>
      </c>
      <c r="F296" s="21">
        <v>138</v>
      </c>
      <c r="G296" s="21">
        <v>138</v>
      </c>
      <c r="H296" s="21">
        <v>138</v>
      </c>
      <c r="I296" s="21">
        <v>138</v>
      </c>
      <c r="J296" s="21">
        <v>138</v>
      </c>
      <c r="K296" s="21">
        <v>138</v>
      </c>
      <c r="L296" s="21">
        <v>138</v>
      </c>
      <c r="M296" s="21">
        <v>138</v>
      </c>
      <c r="N296" s="21">
        <v>138</v>
      </c>
      <c r="O296" s="22" t="s">
        <v>650</v>
      </c>
    </row>
    <row r="297" spans="1:15" x14ac:dyDescent="0.2">
      <c r="A297" s="20" t="s">
        <v>656</v>
      </c>
      <c r="B297" s="21" t="s">
        <v>657</v>
      </c>
      <c r="C297" s="21">
        <v>157</v>
      </c>
      <c r="D297" s="21">
        <v>157</v>
      </c>
      <c r="E297" s="21">
        <v>157</v>
      </c>
      <c r="F297" s="21">
        <v>157</v>
      </c>
      <c r="G297" s="21">
        <v>157</v>
      </c>
      <c r="H297" s="21">
        <v>157</v>
      </c>
      <c r="I297" s="21">
        <v>157</v>
      </c>
      <c r="J297" s="21">
        <v>157</v>
      </c>
      <c r="K297" s="21">
        <v>157</v>
      </c>
      <c r="L297" s="21">
        <v>157</v>
      </c>
      <c r="M297" s="21">
        <v>157</v>
      </c>
      <c r="N297" s="21">
        <v>157</v>
      </c>
      <c r="O297" s="22" t="s">
        <v>656</v>
      </c>
    </row>
    <row r="298" spans="1:15" x14ac:dyDescent="0.2">
      <c r="A298" s="20" t="s">
        <v>686</v>
      </c>
      <c r="B298" s="21" t="s">
        <v>687</v>
      </c>
      <c r="C298" s="21">
        <v>110</v>
      </c>
      <c r="D298" s="21">
        <v>110</v>
      </c>
      <c r="E298" s="21">
        <v>110</v>
      </c>
      <c r="F298" s="21">
        <v>110</v>
      </c>
      <c r="G298" s="21">
        <v>110</v>
      </c>
      <c r="H298" s="21">
        <v>110</v>
      </c>
      <c r="I298" s="21">
        <v>110</v>
      </c>
      <c r="J298" s="21">
        <v>110</v>
      </c>
      <c r="K298" s="21">
        <v>110</v>
      </c>
      <c r="L298" s="21">
        <v>110</v>
      </c>
      <c r="M298" s="21">
        <v>110</v>
      </c>
      <c r="N298" s="21">
        <v>110</v>
      </c>
      <c r="O298" s="22" t="s">
        <v>686</v>
      </c>
    </row>
    <row r="299" spans="1:15" x14ac:dyDescent="0.2">
      <c r="A299" s="20" t="s">
        <v>618</v>
      </c>
      <c r="B299" s="21" t="s">
        <v>619</v>
      </c>
      <c r="C299" s="23">
        <v>59</v>
      </c>
      <c r="D299" s="23">
        <v>59</v>
      </c>
      <c r="E299" s="23">
        <v>59</v>
      </c>
      <c r="F299" s="23">
        <v>59</v>
      </c>
      <c r="G299" s="23">
        <v>59</v>
      </c>
      <c r="H299" s="23">
        <v>59</v>
      </c>
      <c r="I299" s="23">
        <v>59</v>
      </c>
      <c r="J299" s="23">
        <v>59</v>
      </c>
      <c r="K299" s="23">
        <v>59</v>
      </c>
      <c r="L299" s="23">
        <v>59</v>
      </c>
      <c r="M299" s="23">
        <v>59</v>
      </c>
      <c r="N299" s="23">
        <v>59</v>
      </c>
      <c r="O299" s="22" t="s">
        <v>618</v>
      </c>
    </row>
    <row r="300" spans="1:15" x14ac:dyDescent="0.2">
      <c r="A300" s="20" t="s">
        <v>652</v>
      </c>
      <c r="B300" s="21" t="s">
        <v>653</v>
      </c>
      <c r="C300" s="23">
        <v>64</v>
      </c>
      <c r="D300" s="23">
        <v>64</v>
      </c>
      <c r="E300" s="23">
        <v>64</v>
      </c>
      <c r="F300" s="23">
        <v>64</v>
      </c>
      <c r="G300" s="23">
        <v>64</v>
      </c>
      <c r="H300" s="23">
        <v>64</v>
      </c>
      <c r="I300" s="23">
        <v>64</v>
      </c>
      <c r="J300" s="23">
        <v>64</v>
      </c>
      <c r="K300" s="23">
        <v>64</v>
      </c>
      <c r="L300" s="23">
        <v>64</v>
      </c>
      <c r="M300" s="23">
        <v>64</v>
      </c>
      <c r="N300" s="23">
        <v>64</v>
      </c>
      <c r="O300" s="22" t="s">
        <v>652</v>
      </c>
    </row>
    <row r="301" spans="1:15" x14ac:dyDescent="0.2">
      <c r="A301" s="20" t="s">
        <v>672</v>
      </c>
      <c r="B301" s="21" t="s">
        <v>673</v>
      </c>
      <c r="C301" s="21">
        <v>121</v>
      </c>
      <c r="D301" s="21">
        <v>121</v>
      </c>
      <c r="E301" s="21">
        <v>121</v>
      </c>
      <c r="F301" s="21">
        <v>121</v>
      </c>
      <c r="G301" s="21">
        <v>121</v>
      </c>
      <c r="H301" s="21">
        <v>121</v>
      </c>
      <c r="I301" s="21">
        <v>121</v>
      </c>
      <c r="J301" s="21">
        <v>121</v>
      </c>
      <c r="K301" s="21">
        <v>121</v>
      </c>
      <c r="L301" s="21">
        <v>121</v>
      </c>
      <c r="M301" s="21">
        <v>121</v>
      </c>
      <c r="N301" s="21">
        <v>121</v>
      </c>
      <c r="O301" s="22" t="s">
        <v>672</v>
      </c>
    </row>
    <row r="302" spans="1:15" x14ac:dyDescent="0.2">
      <c r="A302" s="20" t="s">
        <v>646</v>
      </c>
      <c r="B302" s="21" t="s">
        <v>647</v>
      </c>
      <c r="C302" s="23">
        <v>59</v>
      </c>
      <c r="D302" s="23">
        <v>59</v>
      </c>
      <c r="E302" s="23">
        <v>59</v>
      </c>
      <c r="F302" s="23">
        <v>59</v>
      </c>
      <c r="G302" s="23">
        <v>59</v>
      </c>
      <c r="H302" s="23">
        <v>59</v>
      </c>
      <c r="I302" s="23">
        <v>59</v>
      </c>
      <c r="J302" s="23">
        <v>59</v>
      </c>
      <c r="K302" s="23">
        <v>59</v>
      </c>
      <c r="L302" s="23">
        <v>59</v>
      </c>
      <c r="M302" s="23">
        <v>59</v>
      </c>
      <c r="N302" s="23">
        <v>59</v>
      </c>
      <c r="O302" s="22" t="s">
        <v>646</v>
      </c>
    </row>
    <row r="303" spans="1:15" x14ac:dyDescent="0.2">
      <c r="A303" s="20" t="s">
        <v>610</v>
      </c>
      <c r="B303" s="21" t="s">
        <v>611</v>
      </c>
      <c r="C303" s="23">
        <v>64</v>
      </c>
      <c r="D303" s="23">
        <v>64</v>
      </c>
      <c r="E303" s="23">
        <v>64</v>
      </c>
      <c r="F303" s="23">
        <v>64</v>
      </c>
      <c r="G303" s="23">
        <v>64</v>
      </c>
      <c r="H303" s="23">
        <v>64</v>
      </c>
      <c r="I303" s="23">
        <v>64</v>
      </c>
      <c r="J303" s="23">
        <v>64</v>
      </c>
      <c r="K303" s="23">
        <v>64</v>
      </c>
      <c r="L303" s="23">
        <v>64</v>
      </c>
      <c r="M303" s="23">
        <v>64</v>
      </c>
      <c r="N303" s="23">
        <v>64</v>
      </c>
      <c r="O303" s="22" t="s">
        <v>610</v>
      </c>
    </row>
    <row r="304" spans="1:15" x14ac:dyDescent="0.2">
      <c r="A304" s="20" t="s">
        <v>606</v>
      </c>
      <c r="B304" s="21" t="s">
        <v>607</v>
      </c>
      <c r="C304" s="23">
        <v>74</v>
      </c>
      <c r="D304" s="23">
        <v>74</v>
      </c>
      <c r="E304" s="23">
        <v>74</v>
      </c>
      <c r="F304" s="23">
        <v>74</v>
      </c>
      <c r="G304" s="23">
        <v>74</v>
      </c>
      <c r="H304" s="23">
        <v>74</v>
      </c>
      <c r="I304" s="23">
        <v>74</v>
      </c>
      <c r="J304" s="23">
        <v>74</v>
      </c>
      <c r="K304" s="23">
        <v>74</v>
      </c>
      <c r="L304" s="23">
        <v>74</v>
      </c>
      <c r="M304" s="23">
        <v>74</v>
      </c>
      <c r="N304" s="23">
        <v>74</v>
      </c>
      <c r="O304" s="22" t="s">
        <v>606</v>
      </c>
    </row>
    <row r="305" spans="1:15" x14ac:dyDescent="0.2">
      <c r="A305" s="20" t="s">
        <v>628</v>
      </c>
      <c r="B305" s="21" t="s">
        <v>629</v>
      </c>
      <c r="C305" s="23">
        <v>79</v>
      </c>
      <c r="D305" s="23">
        <v>79</v>
      </c>
      <c r="E305" s="23">
        <v>79</v>
      </c>
      <c r="F305" s="23">
        <v>79</v>
      </c>
      <c r="G305" s="23">
        <v>79</v>
      </c>
      <c r="H305" s="23">
        <v>79</v>
      </c>
      <c r="I305" s="23">
        <v>79</v>
      </c>
      <c r="J305" s="23">
        <v>79</v>
      </c>
      <c r="K305" s="23">
        <v>79</v>
      </c>
      <c r="L305" s="23">
        <v>79</v>
      </c>
      <c r="M305" s="23">
        <v>79</v>
      </c>
      <c r="N305" s="23">
        <v>79</v>
      </c>
      <c r="O305" s="22" t="s">
        <v>628</v>
      </c>
    </row>
    <row r="306" spans="1:15" x14ac:dyDescent="0.2">
      <c r="A306" s="20" t="s">
        <v>640</v>
      </c>
      <c r="B306" s="21" t="s">
        <v>641</v>
      </c>
      <c r="C306" s="23">
        <v>74</v>
      </c>
      <c r="D306" s="23">
        <v>74</v>
      </c>
      <c r="E306" s="23">
        <v>74</v>
      </c>
      <c r="F306" s="23">
        <v>74</v>
      </c>
      <c r="G306" s="23">
        <v>74</v>
      </c>
      <c r="H306" s="23">
        <v>74</v>
      </c>
      <c r="I306" s="23">
        <v>74</v>
      </c>
      <c r="J306" s="23">
        <v>74</v>
      </c>
      <c r="K306" s="23">
        <v>74</v>
      </c>
      <c r="L306" s="23">
        <v>74</v>
      </c>
      <c r="M306" s="23">
        <v>74</v>
      </c>
      <c r="N306" s="23">
        <v>74</v>
      </c>
      <c r="O306" s="22" t="s">
        <v>640</v>
      </c>
    </row>
    <row r="307" spans="1:15" x14ac:dyDescent="0.2">
      <c r="A307" s="20" t="s">
        <v>644</v>
      </c>
      <c r="B307" s="21" t="s">
        <v>645</v>
      </c>
      <c r="C307" s="21">
        <v>131</v>
      </c>
      <c r="D307" s="21">
        <v>131</v>
      </c>
      <c r="E307" s="21">
        <v>131</v>
      </c>
      <c r="F307" s="21">
        <v>131</v>
      </c>
      <c r="G307" s="21">
        <v>131</v>
      </c>
      <c r="H307" s="21">
        <v>131</v>
      </c>
      <c r="I307" s="21">
        <v>131</v>
      </c>
      <c r="J307" s="21">
        <v>131</v>
      </c>
      <c r="K307" s="21">
        <v>131</v>
      </c>
      <c r="L307" s="21">
        <v>131</v>
      </c>
      <c r="M307" s="21">
        <v>131</v>
      </c>
      <c r="N307" s="21">
        <v>131</v>
      </c>
      <c r="O307" s="22" t="s">
        <v>644</v>
      </c>
    </row>
    <row r="308" spans="1:15" x14ac:dyDescent="0.2">
      <c r="A308" s="20" t="s">
        <v>648</v>
      </c>
      <c r="B308" s="21" t="s">
        <v>649</v>
      </c>
      <c r="C308" s="23">
        <v>115</v>
      </c>
      <c r="D308" s="23">
        <v>115</v>
      </c>
      <c r="E308" s="23">
        <v>115</v>
      </c>
      <c r="F308" s="23">
        <v>115</v>
      </c>
      <c r="G308" s="23">
        <v>115</v>
      </c>
      <c r="H308" s="23">
        <v>115</v>
      </c>
      <c r="I308" s="23">
        <v>115</v>
      </c>
      <c r="J308" s="23">
        <v>115</v>
      </c>
      <c r="K308" s="23">
        <v>115</v>
      </c>
      <c r="L308" s="23">
        <v>115</v>
      </c>
      <c r="M308" s="23">
        <v>115</v>
      </c>
      <c r="N308" s="23">
        <v>115</v>
      </c>
      <c r="O308" s="22" t="s">
        <v>648</v>
      </c>
    </row>
    <row r="309" spans="1:15" x14ac:dyDescent="0.2">
      <c r="A309" s="20" t="s">
        <v>616</v>
      </c>
      <c r="B309" s="21" t="s">
        <v>617</v>
      </c>
      <c r="C309" s="23">
        <v>74</v>
      </c>
      <c r="D309" s="23">
        <v>74</v>
      </c>
      <c r="E309" s="23">
        <v>74</v>
      </c>
      <c r="F309" s="23">
        <v>74</v>
      </c>
      <c r="G309" s="23">
        <v>74</v>
      </c>
      <c r="H309" s="23">
        <v>74</v>
      </c>
      <c r="I309" s="23">
        <v>74</v>
      </c>
      <c r="J309" s="23">
        <v>74</v>
      </c>
      <c r="K309" s="23">
        <v>74</v>
      </c>
      <c r="L309" s="23">
        <v>74</v>
      </c>
      <c r="M309" s="23">
        <v>74</v>
      </c>
      <c r="N309" s="23">
        <v>74</v>
      </c>
      <c r="O309" s="22" t="s">
        <v>616</v>
      </c>
    </row>
    <row r="310" spans="1:15" x14ac:dyDescent="0.2">
      <c r="A310" s="20" t="s">
        <v>654</v>
      </c>
      <c r="B310" s="21" t="s">
        <v>655</v>
      </c>
      <c r="C310" s="21">
        <v>104</v>
      </c>
      <c r="D310" s="21">
        <v>104</v>
      </c>
      <c r="E310" s="21">
        <v>104</v>
      </c>
      <c r="F310" s="21">
        <v>104</v>
      </c>
      <c r="G310" s="21">
        <v>104</v>
      </c>
      <c r="H310" s="21">
        <v>104</v>
      </c>
      <c r="I310" s="21">
        <v>104</v>
      </c>
      <c r="J310" s="21">
        <v>104</v>
      </c>
      <c r="K310" s="21">
        <v>104</v>
      </c>
      <c r="L310" s="21">
        <v>104</v>
      </c>
      <c r="M310" s="21">
        <v>104</v>
      </c>
      <c r="N310" s="21">
        <v>104</v>
      </c>
      <c r="O310" s="22" t="s">
        <v>654</v>
      </c>
    </row>
    <row r="311" spans="1:15" x14ac:dyDescent="0.2">
      <c r="A311" s="20" t="s">
        <v>608</v>
      </c>
      <c r="B311" s="21" t="s">
        <v>609</v>
      </c>
      <c r="C311" s="21">
        <v>98</v>
      </c>
      <c r="D311" s="21">
        <v>98</v>
      </c>
      <c r="E311" s="21">
        <v>98</v>
      </c>
      <c r="F311" s="21">
        <v>98</v>
      </c>
      <c r="G311" s="21">
        <v>98</v>
      </c>
      <c r="H311" s="21">
        <v>98</v>
      </c>
      <c r="I311" s="21">
        <v>98</v>
      </c>
      <c r="J311" s="21">
        <v>98</v>
      </c>
      <c r="K311" s="21">
        <v>98</v>
      </c>
      <c r="L311" s="21">
        <v>98</v>
      </c>
      <c r="M311" s="21">
        <v>98</v>
      </c>
      <c r="N311" s="21">
        <v>98</v>
      </c>
      <c r="O311" s="22" t="s">
        <v>608</v>
      </c>
    </row>
    <row r="312" spans="1:15" x14ac:dyDescent="0.2">
      <c r="A312" s="20" t="s">
        <v>604</v>
      </c>
      <c r="B312" s="21" t="s">
        <v>605</v>
      </c>
      <c r="C312" s="21">
        <v>93</v>
      </c>
      <c r="D312" s="21">
        <v>93</v>
      </c>
      <c r="E312" s="21">
        <v>93</v>
      </c>
      <c r="F312" s="21">
        <v>93</v>
      </c>
      <c r="G312" s="21">
        <v>93</v>
      </c>
      <c r="H312" s="21">
        <v>93</v>
      </c>
      <c r="I312" s="21">
        <v>93</v>
      </c>
      <c r="J312" s="21">
        <v>93</v>
      </c>
      <c r="K312" s="21">
        <v>93</v>
      </c>
      <c r="L312" s="21">
        <v>93</v>
      </c>
      <c r="M312" s="21">
        <v>93</v>
      </c>
      <c r="N312" s="21">
        <v>93</v>
      </c>
      <c r="O312" s="22" t="s">
        <v>604</v>
      </c>
    </row>
    <row r="313" spans="1:15" x14ac:dyDescent="0.2">
      <c r="A313" s="20" t="s">
        <v>660</v>
      </c>
      <c r="B313" s="21" t="s">
        <v>661</v>
      </c>
      <c r="C313" s="23">
        <v>74</v>
      </c>
      <c r="D313" s="23">
        <v>74</v>
      </c>
      <c r="E313" s="23">
        <v>74</v>
      </c>
      <c r="F313" s="23">
        <v>74</v>
      </c>
      <c r="G313" s="23">
        <v>74</v>
      </c>
      <c r="H313" s="23">
        <v>74</v>
      </c>
      <c r="I313" s="23">
        <v>74</v>
      </c>
      <c r="J313" s="23">
        <v>74</v>
      </c>
      <c r="K313" s="23">
        <v>74</v>
      </c>
      <c r="L313" s="23">
        <v>74</v>
      </c>
      <c r="M313" s="23">
        <v>74</v>
      </c>
      <c r="N313" s="23">
        <v>74</v>
      </c>
      <c r="O313" s="22" t="s">
        <v>660</v>
      </c>
    </row>
    <row r="314" spans="1:15" x14ac:dyDescent="0.2">
      <c r="A314" s="20" t="s">
        <v>614</v>
      </c>
      <c r="B314" s="21" t="s">
        <v>615</v>
      </c>
      <c r="C314" s="23">
        <v>74</v>
      </c>
      <c r="D314" s="23">
        <v>74</v>
      </c>
      <c r="E314" s="23">
        <v>74</v>
      </c>
      <c r="F314" s="23">
        <v>74</v>
      </c>
      <c r="G314" s="23">
        <v>74</v>
      </c>
      <c r="H314" s="23">
        <v>74</v>
      </c>
      <c r="I314" s="23">
        <v>74</v>
      </c>
      <c r="J314" s="23">
        <v>74</v>
      </c>
      <c r="K314" s="23">
        <v>74</v>
      </c>
      <c r="L314" s="23">
        <v>74</v>
      </c>
      <c r="M314" s="23">
        <v>74</v>
      </c>
      <c r="N314" s="23">
        <v>74</v>
      </c>
      <c r="O314" s="22" t="s">
        <v>614</v>
      </c>
    </row>
    <row r="315" spans="1:15" x14ac:dyDescent="0.2">
      <c r="A315" s="20" t="s">
        <v>664</v>
      </c>
      <c r="B315" s="21" t="s">
        <v>665</v>
      </c>
      <c r="C315" s="21">
        <v>49</v>
      </c>
      <c r="D315" s="21">
        <v>49</v>
      </c>
      <c r="E315" s="21">
        <v>49</v>
      </c>
      <c r="F315" s="21">
        <v>49</v>
      </c>
      <c r="G315" s="21">
        <v>49</v>
      </c>
      <c r="H315" s="21">
        <v>49</v>
      </c>
      <c r="I315" s="21">
        <v>49</v>
      </c>
      <c r="J315" s="21">
        <v>49</v>
      </c>
      <c r="K315" s="21">
        <v>49</v>
      </c>
      <c r="L315" s="21">
        <v>49</v>
      </c>
      <c r="M315" s="21">
        <v>49</v>
      </c>
      <c r="N315" s="21">
        <v>49</v>
      </c>
      <c r="O315" s="22" t="s">
        <v>664</v>
      </c>
    </row>
    <row r="316" spans="1:15" x14ac:dyDescent="0.2">
      <c r="A316" s="20" t="s">
        <v>739</v>
      </c>
      <c r="B316" s="21" t="s">
        <v>740</v>
      </c>
      <c r="C316" s="21">
        <v>98</v>
      </c>
      <c r="D316" s="21">
        <v>82</v>
      </c>
      <c r="E316" s="21">
        <v>82</v>
      </c>
      <c r="F316" s="21">
        <v>82</v>
      </c>
      <c r="G316" s="21">
        <v>82</v>
      </c>
      <c r="H316" s="21">
        <v>82</v>
      </c>
      <c r="I316" s="21">
        <v>82</v>
      </c>
      <c r="J316" s="21">
        <v>82</v>
      </c>
      <c r="K316" s="21">
        <v>82</v>
      </c>
      <c r="L316" s="21">
        <v>82</v>
      </c>
      <c r="M316" s="21">
        <v>82</v>
      </c>
      <c r="N316" s="21">
        <v>82</v>
      </c>
      <c r="O316" s="22" t="s">
        <v>739</v>
      </c>
    </row>
    <row r="317" spans="1:15" x14ac:dyDescent="0.2">
      <c r="A317" s="20" t="s">
        <v>602</v>
      </c>
      <c r="B317" s="21" t="s">
        <v>603</v>
      </c>
      <c r="C317" s="23">
        <v>69</v>
      </c>
      <c r="D317" s="23">
        <v>69</v>
      </c>
      <c r="E317" s="23">
        <v>69</v>
      </c>
      <c r="F317" s="23">
        <v>69</v>
      </c>
      <c r="G317" s="23">
        <v>69</v>
      </c>
      <c r="H317" s="23">
        <v>69</v>
      </c>
      <c r="I317" s="23">
        <v>69</v>
      </c>
      <c r="J317" s="23">
        <v>69</v>
      </c>
      <c r="K317" s="23">
        <v>69</v>
      </c>
      <c r="L317" s="23">
        <v>69</v>
      </c>
      <c r="M317" s="23">
        <v>69</v>
      </c>
      <c r="N317" s="23">
        <v>69</v>
      </c>
      <c r="O317" s="22" t="s">
        <v>602</v>
      </c>
    </row>
    <row r="318" spans="1:15" x14ac:dyDescent="0.2">
      <c r="A318" s="20" t="s">
        <v>678</v>
      </c>
      <c r="B318" s="21" t="s">
        <v>679</v>
      </c>
      <c r="C318" s="23">
        <v>74</v>
      </c>
      <c r="D318" s="23">
        <v>74</v>
      </c>
      <c r="E318" s="23">
        <v>74</v>
      </c>
      <c r="F318" s="23">
        <v>74</v>
      </c>
      <c r="G318" s="23">
        <v>74</v>
      </c>
      <c r="H318" s="23">
        <v>74</v>
      </c>
      <c r="I318" s="23">
        <v>74</v>
      </c>
      <c r="J318" s="23">
        <v>74</v>
      </c>
      <c r="K318" s="23">
        <v>74</v>
      </c>
      <c r="L318" s="23">
        <v>74</v>
      </c>
      <c r="M318" s="23">
        <v>74</v>
      </c>
      <c r="N318" s="23">
        <v>74</v>
      </c>
      <c r="O318" s="22" t="s">
        <v>678</v>
      </c>
    </row>
    <row r="319" spans="1:15" x14ac:dyDescent="0.2">
      <c r="A319" s="20" t="s">
        <v>620</v>
      </c>
      <c r="B319" s="21" t="s">
        <v>621</v>
      </c>
      <c r="C319" s="21">
        <v>91</v>
      </c>
      <c r="D319" s="21">
        <v>91</v>
      </c>
      <c r="E319" s="21">
        <v>91</v>
      </c>
      <c r="F319" s="21">
        <v>91</v>
      </c>
      <c r="G319" s="21">
        <v>91</v>
      </c>
      <c r="H319" s="21">
        <v>91</v>
      </c>
      <c r="I319" s="21">
        <v>91</v>
      </c>
      <c r="J319" s="21">
        <v>91</v>
      </c>
      <c r="K319" s="21">
        <v>91</v>
      </c>
      <c r="L319" s="21">
        <v>91</v>
      </c>
      <c r="M319" s="21">
        <v>91</v>
      </c>
      <c r="N319" s="21">
        <v>91</v>
      </c>
      <c r="O319" s="22" t="s">
        <v>620</v>
      </c>
    </row>
    <row r="320" spans="1:15" x14ac:dyDescent="0.2">
      <c r="A320" s="20" t="s">
        <v>674</v>
      </c>
      <c r="B320" s="21" t="s">
        <v>675</v>
      </c>
      <c r="C320" s="21">
        <v>96</v>
      </c>
      <c r="D320" s="21">
        <v>96</v>
      </c>
      <c r="E320" s="21">
        <v>96</v>
      </c>
      <c r="F320" s="21">
        <v>96</v>
      </c>
      <c r="G320" s="21">
        <v>96</v>
      </c>
      <c r="H320" s="21">
        <v>96</v>
      </c>
      <c r="I320" s="21">
        <v>96</v>
      </c>
      <c r="J320" s="21">
        <v>96</v>
      </c>
      <c r="K320" s="21">
        <v>96</v>
      </c>
      <c r="L320" s="21">
        <v>96</v>
      </c>
      <c r="M320" s="21">
        <v>96</v>
      </c>
      <c r="N320" s="21">
        <v>96</v>
      </c>
      <c r="O320" s="22" t="s">
        <v>674</v>
      </c>
    </row>
    <row r="321" spans="1:15" x14ac:dyDescent="0.2">
      <c r="A321" s="20" t="s">
        <v>624</v>
      </c>
      <c r="B321" s="21" t="s">
        <v>625</v>
      </c>
      <c r="C321" s="21">
        <v>122</v>
      </c>
      <c r="D321" s="21">
        <v>122</v>
      </c>
      <c r="E321" s="21">
        <v>122</v>
      </c>
      <c r="F321" s="21">
        <v>122</v>
      </c>
      <c r="G321" s="21">
        <v>122</v>
      </c>
      <c r="H321" s="21">
        <v>122</v>
      </c>
      <c r="I321" s="21">
        <v>122</v>
      </c>
      <c r="J321" s="21">
        <v>122</v>
      </c>
      <c r="K321" s="21">
        <v>122</v>
      </c>
      <c r="L321" s="21">
        <v>122</v>
      </c>
      <c r="M321" s="21">
        <v>122</v>
      </c>
      <c r="N321" s="21">
        <v>122</v>
      </c>
      <c r="O321" s="22" t="s">
        <v>624</v>
      </c>
    </row>
    <row r="322" spans="1:15" x14ac:dyDescent="0.2">
      <c r="A322" s="20" t="s">
        <v>310</v>
      </c>
      <c r="B322" s="21" t="s">
        <v>311</v>
      </c>
      <c r="C322" s="21">
        <v>101</v>
      </c>
      <c r="D322" s="21">
        <v>101</v>
      </c>
      <c r="E322" s="21">
        <v>101</v>
      </c>
      <c r="F322" s="21">
        <v>101</v>
      </c>
      <c r="G322" s="21">
        <v>101</v>
      </c>
      <c r="H322" s="21">
        <v>101</v>
      </c>
      <c r="I322" s="21">
        <v>101</v>
      </c>
      <c r="J322" s="21">
        <v>101</v>
      </c>
      <c r="K322" s="21">
        <v>101</v>
      </c>
      <c r="L322" s="21">
        <v>101</v>
      </c>
      <c r="M322" s="21">
        <v>101</v>
      </c>
      <c r="N322" s="21">
        <v>101</v>
      </c>
      <c r="O322" s="22" t="s">
        <v>310</v>
      </c>
    </row>
    <row r="323" spans="1:15" x14ac:dyDescent="0.2">
      <c r="A323" s="20" t="s">
        <v>670</v>
      </c>
      <c r="B323" s="21" t="s">
        <v>671</v>
      </c>
      <c r="C323" s="23">
        <v>69</v>
      </c>
      <c r="D323" s="23">
        <v>69</v>
      </c>
      <c r="E323" s="23">
        <v>69</v>
      </c>
      <c r="F323" s="23">
        <v>69</v>
      </c>
      <c r="G323" s="23">
        <v>69</v>
      </c>
      <c r="H323" s="23">
        <v>69</v>
      </c>
      <c r="I323" s="23">
        <v>69</v>
      </c>
      <c r="J323" s="23">
        <v>69</v>
      </c>
      <c r="K323" s="23">
        <v>69</v>
      </c>
      <c r="L323" s="23">
        <v>69</v>
      </c>
      <c r="M323" s="23">
        <v>69</v>
      </c>
      <c r="N323" s="23">
        <v>69</v>
      </c>
      <c r="O323" s="22" t="s">
        <v>670</v>
      </c>
    </row>
    <row r="324" spans="1:15" x14ac:dyDescent="0.2">
      <c r="A324" s="20" t="s">
        <v>755</v>
      </c>
      <c r="B324" s="21" t="s">
        <v>756</v>
      </c>
      <c r="C324" s="21">
        <v>90</v>
      </c>
      <c r="D324" s="21">
        <v>90</v>
      </c>
      <c r="E324" s="21">
        <v>90</v>
      </c>
      <c r="F324" s="21">
        <v>90</v>
      </c>
      <c r="G324" s="21">
        <v>90</v>
      </c>
      <c r="H324" s="21">
        <v>90</v>
      </c>
      <c r="I324" s="21">
        <v>90</v>
      </c>
      <c r="J324" s="21">
        <v>90</v>
      </c>
      <c r="K324" s="21">
        <v>90</v>
      </c>
      <c r="L324" s="21">
        <v>90</v>
      </c>
      <c r="M324" s="21">
        <v>90</v>
      </c>
      <c r="N324" s="21">
        <v>90</v>
      </c>
      <c r="O324" s="22" t="s">
        <v>755</v>
      </c>
    </row>
    <row r="325" spans="1:15" x14ac:dyDescent="0.2">
      <c r="A325" s="20" t="s">
        <v>612</v>
      </c>
      <c r="B325" s="21" t="s">
        <v>613</v>
      </c>
      <c r="C325" s="23">
        <v>69</v>
      </c>
      <c r="D325" s="23">
        <v>69</v>
      </c>
      <c r="E325" s="23">
        <v>69</v>
      </c>
      <c r="F325" s="23">
        <v>69</v>
      </c>
      <c r="G325" s="23">
        <v>69</v>
      </c>
      <c r="H325" s="23">
        <v>69</v>
      </c>
      <c r="I325" s="23">
        <v>69</v>
      </c>
      <c r="J325" s="23">
        <v>69</v>
      </c>
      <c r="K325" s="23">
        <v>69</v>
      </c>
      <c r="L325" s="23">
        <v>69</v>
      </c>
      <c r="M325" s="23">
        <v>69</v>
      </c>
      <c r="N325" s="23">
        <v>69</v>
      </c>
      <c r="O325" s="22" t="s">
        <v>612</v>
      </c>
    </row>
    <row r="326" spans="1:15" x14ac:dyDescent="0.2">
      <c r="A326" s="20" t="s">
        <v>74</v>
      </c>
      <c r="B326" s="21" t="s">
        <v>75</v>
      </c>
      <c r="C326" s="23">
        <v>59</v>
      </c>
      <c r="D326" s="23">
        <v>59</v>
      </c>
      <c r="E326" s="23">
        <v>59</v>
      </c>
      <c r="F326" s="23">
        <v>59</v>
      </c>
      <c r="G326" s="23">
        <v>59</v>
      </c>
      <c r="H326" s="23">
        <v>59</v>
      </c>
      <c r="I326" s="23">
        <v>59</v>
      </c>
      <c r="J326" s="23">
        <v>59</v>
      </c>
      <c r="K326" s="23">
        <v>59</v>
      </c>
      <c r="L326" s="23">
        <v>59</v>
      </c>
      <c r="M326" s="23">
        <v>59</v>
      </c>
      <c r="N326" s="23">
        <v>59</v>
      </c>
      <c r="O326" s="22" t="s">
        <v>74</v>
      </c>
    </row>
    <row r="327" spans="1:15" x14ac:dyDescent="0.2">
      <c r="A327" s="20" t="s">
        <v>626</v>
      </c>
      <c r="B327" s="21" t="s">
        <v>627</v>
      </c>
      <c r="C327" s="23">
        <v>79</v>
      </c>
      <c r="D327" s="23">
        <v>79</v>
      </c>
      <c r="E327" s="23">
        <v>79</v>
      </c>
      <c r="F327" s="23">
        <v>79</v>
      </c>
      <c r="G327" s="23">
        <v>79</v>
      </c>
      <c r="H327" s="23">
        <v>79</v>
      </c>
      <c r="I327" s="23">
        <v>79</v>
      </c>
      <c r="J327" s="23">
        <v>79</v>
      </c>
      <c r="K327" s="23">
        <v>79</v>
      </c>
      <c r="L327" s="23">
        <v>79</v>
      </c>
      <c r="M327" s="23">
        <v>79</v>
      </c>
      <c r="N327" s="23">
        <v>79</v>
      </c>
      <c r="O327" s="22" t="s">
        <v>626</v>
      </c>
    </row>
    <row r="328" spans="1:15" x14ac:dyDescent="0.2">
      <c r="A328" s="20" t="s">
        <v>354</v>
      </c>
      <c r="B328" s="21" t="s">
        <v>355</v>
      </c>
      <c r="C328" s="21">
        <v>125</v>
      </c>
      <c r="D328" s="21">
        <v>125</v>
      </c>
      <c r="E328" s="21">
        <v>125</v>
      </c>
      <c r="F328" s="21">
        <v>125</v>
      </c>
      <c r="G328" s="21">
        <v>125</v>
      </c>
      <c r="H328" s="21">
        <v>125</v>
      </c>
      <c r="I328" s="21">
        <v>125</v>
      </c>
      <c r="J328" s="21">
        <v>125</v>
      </c>
      <c r="K328" s="21">
        <v>125</v>
      </c>
      <c r="L328" s="21">
        <v>125</v>
      </c>
      <c r="M328" s="21">
        <v>125</v>
      </c>
      <c r="N328" s="21">
        <v>125</v>
      </c>
      <c r="O328" s="22" t="s">
        <v>354</v>
      </c>
    </row>
    <row r="329" spans="1:15" x14ac:dyDescent="0.2">
      <c r="A329" s="20" t="s">
        <v>576</v>
      </c>
      <c r="B329" s="21" t="s">
        <v>577</v>
      </c>
      <c r="C329" s="21">
        <v>126</v>
      </c>
      <c r="D329" s="21">
        <v>126</v>
      </c>
      <c r="E329" s="21">
        <v>126</v>
      </c>
      <c r="F329" s="21">
        <v>126</v>
      </c>
      <c r="G329" s="21">
        <v>126</v>
      </c>
      <c r="H329" s="21">
        <v>126</v>
      </c>
      <c r="I329" s="21">
        <v>126</v>
      </c>
      <c r="J329" s="21">
        <v>126</v>
      </c>
      <c r="K329" s="21">
        <v>126</v>
      </c>
      <c r="L329" s="21">
        <v>126</v>
      </c>
      <c r="M329" s="21">
        <v>126</v>
      </c>
      <c r="N329" s="21">
        <v>126</v>
      </c>
      <c r="O329" s="22" t="s">
        <v>576</v>
      </c>
    </row>
    <row r="330" spans="1:15" x14ac:dyDescent="0.2">
      <c r="A330" s="20" t="s">
        <v>662</v>
      </c>
      <c r="B330" s="21" t="s">
        <v>663</v>
      </c>
      <c r="C330" s="21">
        <v>92</v>
      </c>
      <c r="D330" s="21">
        <v>92</v>
      </c>
      <c r="E330" s="21">
        <v>92</v>
      </c>
      <c r="F330" s="21">
        <v>92</v>
      </c>
      <c r="G330" s="21">
        <v>92</v>
      </c>
      <c r="H330" s="21">
        <v>92</v>
      </c>
      <c r="I330" s="21">
        <v>92</v>
      </c>
      <c r="J330" s="21">
        <v>92</v>
      </c>
      <c r="K330" s="21">
        <v>92</v>
      </c>
      <c r="L330" s="21">
        <v>92</v>
      </c>
      <c r="M330" s="21">
        <v>92</v>
      </c>
      <c r="N330" s="21">
        <v>92</v>
      </c>
      <c r="O330" s="22" t="s">
        <v>662</v>
      </c>
    </row>
    <row r="331" spans="1:15" x14ac:dyDescent="0.2">
      <c r="A331" s="20" t="s">
        <v>634</v>
      </c>
      <c r="B331" s="21" t="s">
        <v>635</v>
      </c>
      <c r="C331" s="23">
        <v>59</v>
      </c>
      <c r="D331" s="23">
        <v>59</v>
      </c>
      <c r="E331" s="23">
        <v>59</v>
      </c>
      <c r="F331" s="23">
        <v>59</v>
      </c>
      <c r="G331" s="23">
        <v>59</v>
      </c>
      <c r="H331" s="23">
        <v>59</v>
      </c>
      <c r="I331" s="23">
        <v>59</v>
      </c>
      <c r="J331" s="23">
        <v>59</v>
      </c>
      <c r="K331" s="23">
        <v>59</v>
      </c>
      <c r="L331" s="23">
        <v>59</v>
      </c>
      <c r="M331" s="23">
        <v>59</v>
      </c>
      <c r="N331" s="23">
        <v>59</v>
      </c>
      <c r="O331" s="22" t="s">
        <v>634</v>
      </c>
    </row>
    <row r="332" spans="1:15" x14ac:dyDescent="0.2">
      <c r="A332" s="20" t="s">
        <v>636</v>
      </c>
      <c r="B332" s="21" t="s">
        <v>637</v>
      </c>
      <c r="C332" s="21">
        <v>137</v>
      </c>
      <c r="D332" s="21">
        <v>137</v>
      </c>
      <c r="E332" s="21">
        <v>137</v>
      </c>
      <c r="F332" s="21">
        <v>137</v>
      </c>
      <c r="G332" s="21">
        <v>137</v>
      </c>
      <c r="H332" s="21">
        <v>137</v>
      </c>
      <c r="I332" s="21">
        <v>137</v>
      </c>
      <c r="J332" s="21">
        <v>137</v>
      </c>
      <c r="K332" s="21">
        <v>137</v>
      </c>
      <c r="L332" s="21">
        <v>137</v>
      </c>
      <c r="M332" s="21">
        <v>137</v>
      </c>
      <c r="N332" s="21">
        <v>137</v>
      </c>
      <c r="O332" s="22" t="s">
        <v>636</v>
      </c>
    </row>
    <row r="333" spans="1:15" x14ac:dyDescent="0.2">
      <c r="A333" s="20" t="s">
        <v>684</v>
      </c>
      <c r="B333" s="21" t="s">
        <v>685</v>
      </c>
      <c r="C333" s="23">
        <v>59</v>
      </c>
      <c r="D333" s="23">
        <v>59</v>
      </c>
      <c r="E333" s="23">
        <v>59</v>
      </c>
      <c r="F333" s="23">
        <v>59</v>
      </c>
      <c r="G333" s="23">
        <v>59</v>
      </c>
      <c r="H333" s="23">
        <v>59</v>
      </c>
      <c r="I333" s="23">
        <v>59</v>
      </c>
      <c r="J333" s="23">
        <v>59</v>
      </c>
      <c r="K333" s="23">
        <v>59</v>
      </c>
      <c r="L333" s="23">
        <v>59</v>
      </c>
      <c r="M333" s="23">
        <v>59</v>
      </c>
      <c r="N333" s="23">
        <v>59</v>
      </c>
      <c r="O333" s="22" t="s">
        <v>684</v>
      </c>
    </row>
    <row r="334" spans="1:15" x14ac:dyDescent="0.2">
      <c r="A334" s="20" t="s">
        <v>272</v>
      </c>
      <c r="B334" s="21" t="s">
        <v>273</v>
      </c>
      <c r="C334" s="23">
        <v>59</v>
      </c>
      <c r="D334" s="23">
        <v>59</v>
      </c>
      <c r="E334" s="23">
        <v>59</v>
      </c>
      <c r="F334" s="23">
        <v>59</v>
      </c>
      <c r="G334" s="23">
        <v>59</v>
      </c>
      <c r="H334" s="23">
        <v>59</v>
      </c>
      <c r="I334" s="23">
        <v>59</v>
      </c>
      <c r="J334" s="23">
        <v>59</v>
      </c>
      <c r="K334" s="23">
        <v>59</v>
      </c>
      <c r="L334" s="23">
        <v>59</v>
      </c>
      <c r="M334" s="23">
        <v>59</v>
      </c>
      <c r="N334" s="23">
        <v>59</v>
      </c>
      <c r="O334" s="22" t="s">
        <v>272</v>
      </c>
    </row>
    <row r="335" spans="1:15" x14ac:dyDescent="0.2">
      <c r="A335" s="20" t="s">
        <v>638</v>
      </c>
      <c r="B335" s="21" t="s">
        <v>639</v>
      </c>
      <c r="C335" s="23">
        <v>116</v>
      </c>
      <c r="D335" s="23">
        <v>116</v>
      </c>
      <c r="E335" s="23">
        <v>116</v>
      </c>
      <c r="F335" s="23">
        <v>116</v>
      </c>
      <c r="G335" s="23">
        <v>116</v>
      </c>
      <c r="H335" s="23">
        <v>116</v>
      </c>
      <c r="I335" s="23">
        <v>116</v>
      </c>
      <c r="J335" s="23">
        <v>116</v>
      </c>
      <c r="K335" s="23">
        <v>116</v>
      </c>
      <c r="L335" s="23">
        <v>116</v>
      </c>
      <c r="M335" s="23">
        <v>116</v>
      </c>
      <c r="N335" s="23">
        <v>116</v>
      </c>
      <c r="O335" s="22" t="s">
        <v>638</v>
      </c>
    </row>
    <row r="336" spans="1:15" x14ac:dyDescent="0.2">
      <c r="A336" s="20" t="s">
        <v>283</v>
      </c>
      <c r="B336" s="21" t="s">
        <v>284</v>
      </c>
      <c r="C336" s="23">
        <v>74</v>
      </c>
      <c r="D336" s="23">
        <v>74</v>
      </c>
      <c r="E336" s="23">
        <v>74</v>
      </c>
      <c r="F336" s="23">
        <v>74</v>
      </c>
      <c r="G336" s="23">
        <v>74</v>
      </c>
      <c r="H336" s="23">
        <v>74</v>
      </c>
      <c r="I336" s="23">
        <v>74</v>
      </c>
      <c r="J336" s="23">
        <v>74</v>
      </c>
      <c r="K336" s="23">
        <v>74</v>
      </c>
      <c r="L336" s="23">
        <v>74</v>
      </c>
      <c r="M336" s="23">
        <v>74</v>
      </c>
      <c r="N336" s="23">
        <v>74</v>
      </c>
      <c r="O336" s="22" t="s">
        <v>283</v>
      </c>
    </row>
    <row r="337" spans="1:15" x14ac:dyDescent="0.2">
      <c r="A337" s="20" t="s">
        <v>666</v>
      </c>
      <c r="B337" s="21" t="s">
        <v>667</v>
      </c>
      <c r="C337" s="23">
        <v>59</v>
      </c>
      <c r="D337" s="23">
        <v>59</v>
      </c>
      <c r="E337" s="23">
        <v>59</v>
      </c>
      <c r="F337" s="23">
        <v>59</v>
      </c>
      <c r="G337" s="23">
        <v>59</v>
      </c>
      <c r="H337" s="23">
        <v>59</v>
      </c>
      <c r="I337" s="23">
        <v>59</v>
      </c>
      <c r="J337" s="23">
        <v>59</v>
      </c>
      <c r="K337" s="23">
        <v>59</v>
      </c>
      <c r="L337" s="23">
        <v>59</v>
      </c>
      <c r="M337" s="23">
        <v>59</v>
      </c>
      <c r="N337" s="23">
        <v>59</v>
      </c>
      <c r="O337" s="22" t="s">
        <v>666</v>
      </c>
    </row>
    <row r="338" spans="1:15" x14ac:dyDescent="0.2">
      <c r="A338" s="20" t="s">
        <v>630</v>
      </c>
      <c r="B338" s="21" t="s">
        <v>631</v>
      </c>
      <c r="C338" s="23">
        <v>59</v>
      </c>
      <c r="D338" s="23">
        <v>59</v>
      </c>
      <c r="E338" s="23">
        <v>59</v>
      </c>
      <c r="F338" s="23">
        <v>59</v>
      </c>
      <c r="G338" s="23">
        <v>59</v>
      </c>
      <c r="H338" s="23">
        <v>59</v>
      </c>
      <c r="I338" s="23">
        <v>59</v>
      </c>
      <c r="J338" s="23">
        <v>59</v>
      </c>
      <c r="K338" s="23">
        <v>59</v>
      </c>
      <c r="L338" s="23">
        <v>59</v>
      </c>
      <c r="M338" s="23">
        <v>59</v>
      </c>
      <c r="N338" s="23">
        <v>59</v>
      </c>
      <c r="O338" s="22" t="s">
        <v>630</v>
      </c>
    </row>
    <row r="339" spans="1:15" x14ac:dyDescent="0.2">
      <c r="A339" s="20" t="s">
        <v>682</v>
      </c>
      <c r="B339" s="21" t="s">
        <v>683</v>
      </c>
      <c r="C339" s="23">
        <v>115</v>
      </c>
      <c r="D339" s="23">
        <v>120</v>
      </c>
      <c r="E339" s="23">
        <v>120</v>
      </c>
      <c r="F339" s="23">
        <v>120</v>
      </c>
      <c r="G339" s="23">
        <v>120</v>
      </c>
      <c r="H339" s="23">
        <v>120</v>
      </c>
      <c r="I339" s="23">
        <v>120</v>
      </c>
      <c r="J339" s="23">
        <v>120</v>
      </c>
      <c r="K339" s="23">
        <v>120</v>
      </c>
      <c r="L339" s="23">
        <v>120</v>
      </c>
      <c r="M339" s="23">
        <v>120</v>
      </c>
      <c r="N339" s="23">
        <v>120</v>
      </c>
      <c r="O339" s="22" t="s">
        <v>682</v>
      </c>
    </row>
    <row r="340" spans="1:15" x14ac:dyDescent="0.2">
      <c r="A340" s="20" t="s">
        <v>296</v>
      </c>
      <c r="B340" s="21" t="s">
        <v>297</v>
      </c>
      <c r="C340" s="21">
        <v>142</v>
      </c>
      <c r="D340" s="21">
        <v>142</v>
      </c>
      <c r="E340" s="21">
        <v>142</v>
      </c>
      <c r="F340" s="21">
        <v>142</v>
      </c>
      <c r="G340" s="21">
        <v>142</v>
      </c>
      <c r="H340" s="21">
        <v>142</v>
      </c>
      <c r="I340" s="21">
        <v>142</v>
      </c>
      <c r="J340" s="21">
        <v>142</v>
      </c>
      <c r="K340" s="21">
        <v>142</v>
      </c>
      <c r="L340" s="21">
        <v>142</v>
      </c>
      <c r="M340" s="21">
        <v>142</v>
      </c>
      <c r="N340" s="21">
        <v>142</v>
      </c>
      <c r="O340" s="22" t="s">
        <v>296</v>
      </c>
    </row>
    <row r="341" spans="1:15" x14ac:dyDescent="0.2">
      <c r="A341" s="20" t="s">
        <v>676</v>
      </c>
      <c r="B341" s="21" t="s">
        <v>677</v>
      </c>
      <c r="C341" s="23">
        <v>64</v>
      </c>
      <c r="D341" s="23">
        <v>64</v>
      </c>
      <c r="E341" s="23">
        <v>64</v>
      </c>
      <c r="F341" s="23">
        <v>64</v>
      </c>
      <c r="G341" s="23">
        <v>64</v>
      </c>
      <c r="H341" s="23">
        <v>64</v>
      </c>
      <c r="I341" s="23">
        <v>64</v>
      </c>
      <c r="J341" s="23">
        <v>64</v>
      </c>
      <c r="K341" s="23">
        <v>64</v>
      </c>
      <c r="L341" s="23">
        <v>64</v>
      </c>
      <c r="M341" s="23">
        <v>64</v>
      </c>
      <c r="N341" s="23">
        <v>64</v>
      </c>
      <c r="O341" s="22" t="s">
        <v>676</v>
      </c>
    </row>
    <row r="342" spans="1:15" x14ac:dyDescent="0.2">
      <c r="A342" s="20" t="s">
        <v>680</v>
      </c>
      <c r="B342" s="21" t="s">
        <v>681</v>
      </c>
      <c r="C342" s="23">
        <v>150</v>
      </c>
      <c r="D342" s="23">
        <v>150</v>
      </c>
      <c r="E342" s="23">
        <v>150</v>
      </c>
      <c r="F342" s="23">
        <v>150</v>
      </c>
      <c r="G342" s="23">
        <v>150</v>
      </c>
      <c r="H342" s="23">
        <v>150</v>
      </c>
      <c r="I342" s="23">
        <v>150</v>
      </c>
      <c r="J342" s="23">
        <v>150</v>
      </c>
      <c r="K342" s="23">
        <v>150</v>
      </c>
      <c r="L342" s="23">
        <v>150</v>
      </c>
      <c r="M342" s="23">
        <v>150</v>
      </c>
      <c r="N342" s="23">
        <v>150</v>
      </c>
      <c r="O342" s="22" t="s">
        <v>680</v>
      </c>
    </row>
    <row r="343" spans="1:15" x14ac:dyDescent="0.2">
      <c r="A343" s="20" t="s">
        <v>325</v>
      </c>
      <c r="B343" s="21" t="s">
        <v>326</v>
      </c>
      <c r="C343" s="23">
        <v>79</v>
      </c>
      <c r="D343" s="23">
        <v>79</v>
      </c>
      <c r="E343" s="23">
        <v>79</v>
      </c>
      <c r="F343" s="23">
        <v>79</v>
      </c>
      <c r="G343" s="23">
        <v>79</v>
      </c>
      <c r="H343" s="23">
        <v>79</v>
      </c>
      <c r="I343" s="23">
        <v>79</v>
      </c>
      <c r="J343" s="23">
        <v>79</v>
      </c>
      <c r="K343" s="23">
        <v>79</v>
      </c>
      <c r="L343" s="23">
        <v>79</v>
      </c>
      <c r="M343" s="23">
        <v>79</v>
      </c>
      <c r="N343" s="23">
        <v>79</v>
      </c>
      <c r="O343" s="22" t="s">
        <v>325</v>
      </c>
    </row>
    <row r="344" spans="1:15" x14ac:dyDescent="0.2">
      <c r="A344" s="20" t="s">
        <v>692</v>
      </c>
      <c r="B344" s="21" t="s">
        <v>693</v>
      </c>
      <c r="C344" s="23">
        <v>59</v>
      </c>
      <c r="D344" s="23">
        <v>59</v>
      </c>
      <c r="E344" s="23">
        <v>59</v>
      </c>
      <c r="F344" s="23">
        <v>59</v>
      </c>
      <c r="G344" s="23">
        <v>59</v>
      </c>
      <c r="H344" s="23">
        <v>59</v>
      </c>
      <c r="I344" s="23">
        <v>59</v>
      </c>
      <c r="J344" s="23">
        <v>59</v>
      </c>
      <c r="K344" s="23">
        <v>59</v>
      </c>
      <c r="L344" s="23">
        <v>59</v>
      </c>
      <c r="M344" s="23">
        <v>59</v>
      </c>
      <c r="N344" s="23">
        <v>59</v>
      </c>
      <c r="O344" s="22" t="s">
        <v>692</v>
      </c>
    </row>
    <row r="345" spans="1:15" x14ac:dyDescent="0.2">
      <c r="A345" s="20" t="s">
        <v>56</v>
      </c>
      <c r="B345" s="21" t="s">
        <v>57</v>
      </c>
      <c r="C345" s="21">
        <v>103</v>
      </c>
      <c r="D345" s="21">
        <v>103</v>
      </c>
      <c r="E345" s="21">
        <v>103</v>
      </c>
      <c r="F345" s="21">
        <v>103</v>
      </c>
      <c r="G345" s="21">
        <v>103</v>
      </c>
      <c r="H345" s="21">
        <v>103</v>
      </c>
      <c r="I345" s="21">
        <v>103</v>
      </c>
      <c r="J345" s="21">
        <v>103</v>
      </c>
      <c r="K345" s="21">
        <v>103</v>
      </c>
      <c r="L345" s="21">
        <v>103</v>
      </c>
      <c r="M345" s="21">
        <v>103</v>
      </c>
      <c r="N345" s="21">
        <v>103</v>
      </c>
      <c r="O345" s="22" t="s">
        <v>56</v>
      </c>
    </row>
    <row r="346" spans="1:15" x14ac:dyDescent="0.2">
      <c r="A346" s="20" t="s">
        <v>696</v>
      </c>
      <c r="B346" s="21" t="s">
        <v>697</v>
      </c>
      <c r="C346" s="21">
        <v>112</v>
      </c>
      <c r="D346" s="21">
        <v>112</v>
      </c>
      <c r="E346" s="21">
        <v>112</v>
      </c>
      <c r="F346" s="21">
        <v>112</v>
      </c>
      <c r="G346" s="21">
        <v>112</v>
      </c>
      <c r="H346" s="21">
        <v>112</v>
      </c>
      <c r="I346" s="21">
        <v>112</v>
      </c>
      <c r="J346" s="21">
        <v>112</v>
      </c>
      <c r="K346" s="21">
        <v>112</v>
      </c>
      <c r="L346" s="21">
        <v>112</v>
      </c>
      <c r="M346" s="21">
        <v>112</v>
      </c>
      <c r="N346" s="21">
        <v>112</v>
      </c>
      <c r="O346" s="22" t="s">
        <v>696</v>
      </c>
    </row>
    <row r="347" spans="1:15" x14ac:dyDescent="0.2">
      <c r="A347" s="20" t="s">
        <v>698</v>
      </c>
      <c r="B347" s="21" t="s">
        <v>699</v>
      </c>
      <c r="C347" s="23">
        <v>64</v>
      </c>
      <c r="D347" s="23">
        <v>64</v>
      </c>
      <c r="E347" s="23">
        <v>64</v>
      </c>
      <c r="F347" s="23">
        <v>64</v>
      </c>
      <c r="G347" s="23">
        <v>64</v>
      </c>
      <c r="H347" s="23">
        <v>64</v>
      </c>
      <c r="I347" s="23">
        <v>64</v>
      </c>
      <c r="J347" s="23">
        <v>64</v>
      </c>
      <c r="K347" s="23">
        <v>64</v>
      </c>
      <c r="L347" s="23">
        <v>64</v>
      </c>
      <c r="M347" s="23">
        <v>64</v>
      </c>
      <c r="N347" s="23">
        <v>64</v>
      </c>
      <c r="O347" s="22" t="s">
        <v>698</v>
      </c>
    </row>
    <row r="348" spans="1:15" x14ac:dyDescent="0.2">
      <c r="A348" s="20" t="s">
        <v>702</v>
      </c>
      <c r="B348" s="21" t="s">
        <v>703</v>
      </c>
      <c r="C348" s="23">
        <v>64</v>
      </c>
      <c r="D348" s="23">
        <v>64</v>
      </c>
      <c r="E348" s="23">
        <v>64</v>
      </c>
      <c r="F348" s="23">
        <v>64</v>
      </c>
      <c r="G348" s="23">
        <v>64</v>
      </c>
      <c r="H348" s="23">
        <v>64</v>
      </c>
      <c r="I348" s="23">
        <v>64</v>
      </c>
      <c r="J348" s="23">
        <v>64</v>
      </c>
      <c r="K348" s="23">
        <v>64</v>
      </c>
      <c r="L348" s="23">
        <v>64</v>
      </c>
      <c r="M348" s="23">
        <v>64</v>
      </c>
      <c r="N348" s="23">
        <v>64</v>
      </c>
      <c r="O348" s="22" t="s">
        <v>702</v>
      </c>
    </row>
    <row r="349" spans="1:15" x14ac:dyDescent="0.2">
      <c r="A349" s="20" t="s">
        <v>708</v>
      </c>
      <c r="B349" s="21" t="s">
        <v>709</v>
      </c>
      <c r="C349" s="23">
        <v>69</v>
      </c>
      <c r="D349" s="23">
        <v>69</v>
      </c>
      <c r="E349" s="23">
        <v>69</v>
      </c>
      <c r="F349" s="23">
        <v>69</v>
      </c>
      <c r="G349" s="23">
        <v>69</v>
      </c>
      <c r="H349" s="23">
        <v>69</v>
      </c>
      <c r="I349" s="23">
        <v>69</v>
      </c>
      <c r="J349" s="23">
        <v>69</v>
      </c>
      <c r="K349" s="23">
        <v>69</v>
      </c>
      <c r="L349" s="23">
        <v>69</v>
      </c>
      <c r="M349" s="23">
        <v>69</v>
      </c>
      <c r="N349" s="23">
        <v>69</v>
      </c>
      <c r="O349" s="22" t="s">
        <v>708</v>
      </c>
    </row>
    <row r="350" spans="1:15" x14ac:dyDescent="0.2">
      <c r="A350" s="20" t="s">
        <v>700</v>
      </c>
      <c r="B350" s="21" t="s">
        <v>701</v>
      </c>
      <c r="C350" s="21">
        <v>91</v>
      </c>
      <c r="D350" s="21">
        <v>91</v>
      </c>
      <c r="E350" s="21">
        <v>91</v>
      </c>
      <c r="F350" s="21">
        <v>91</v>
      </c>
      <c r="G350" s="21">
        <v>91</v>
      </c>
      <c r="H350" s="21">
        <v>91</v>
      </c>
      <c r="I350" s="21">
        <v>91</v>
      </c>
      <c r="J350" s="21">
        <v>91</v>
      </c>
      <c r="K350" s="21">
        <v>91</v>
      </c>
      <c r="L350" s="21">
        <v>91</v>
      </c>
      <c r="M350" s="21">
        <v>91</v>
      </c>
      <c r="N350" s="21">
        <v>91</v>
      </c>
      <c r="O350" s="22" t="s">
        <v>700</v>
      </c>
    </row>
    <row r="351" spans="1:15" x14ac:dyDescent="0.2">
      <c r="A351" s="20" t="s">
        <v>704</v>
      </c>
      <c r="B351" s="21" t="s">
        <v>705</v>
      </c>
      <c r="C351" s="21">
        <v>174</v>
      </c>
      <c r="D351" s="21">
        <v>174</v>
      </c>
      <c r="E351" s="21">
        <v>174</v>
      </c>
      <c r="F351" s="21">
        <v>174</v>
      </c>
      <c r="G351" s="21">
        <v>174</v>
      </c>
      <c r="H351" s="21">
        <v>174</v>
      </c>
      <c r="I351" s="21">
        <v>174</v>
      </c>
      <c r="J351" s="21">
        <v>174</v>
      </c>
      <c r="K351" s="21">
        <v>174</v>
      </c>
      <c r="L351" s="21">
        <v>174</v>
      </c>
      <c r="M351" s="21">
        <v>174</v>
      </c>
      <c r="N351" s="21">
        <v>174</v>
      </c>
      <c r="O351" s="22" t="s">
        <v>704</v>
      </c>
    </row>
    <row r="352" spans="1:15" x14ac:dyDescent="0.2">
      <c r="A352" s="20" t="s">
        <v>720</v>
      </c>
      <c r="B352" s="21" t="s">
        <v>721</v>
      </c>
      <c r="C352" s="23">
        <v>59</v>
      </c>
      <c r="D352" s="23">
        <v>59</v>
      </c>
      <c r="E352" s="23">
        <v>59</v>
      </c>
      <c r="F352" s="23">
        <v>59</v>
      </c>
      <c r="G352" s="23">
        <v>59</v>
      </c>
      <c r="H352" s="23">
        <v>59</v>
      </c>
      <c r="I352" s="23">
        <v>59</v>
      </c>
      <c r="J352" s="23">
        <v>59</v>
      </c>
      <c r="K352" s="23">
        <v>59</v>
      </c>
      <c r="L352" s="23">
        <v>59</v>
      </c>
      <c r="M352" s="23">
        <v>59</v>
      </c>
      <c r="N352" s="23">
        <v>59</v>
      </c>
      <c r="O352" s="22" t="s">
        <v>720</v>
      </c>
    </row>
    <row r="353" spans="1:15" x14ac:dyDescent="0.2">
      <c r="A353" s="20" t="s">
        <v>76</v>
      </c>
      <c r="B353" s="21" t="s">
        <v>77</v>
      </c>
      <c r="C353" s="21">
        <v>130</v>
      </c>
      <c r="D353" s="21">
        <v>130</v>
      </c>
      <c r="E353" s="21">
        <v>130</v>
      </c>
      <c r="F353" s="21">
        <v>130</v>
      </c>
      <c r="G353" s="21">
        <v>130</v>
      </c>
      <c r="H353" s="21">
        <v>130</v>
      </c>
      <c r="I353" s="21">
        <v>130</v>
      </c>
      <c r="J353" s="21">
        <v>130</v>
      </c>
      <c r="K353" s="21">
        <v>130</v>
      </c>
      <c r="L353" s="21">
        <v>130</v>
      </c>
      <c r="M353" s="21">
        <v>130</v>
      </c>
      <c r="N353" s="21">
        <v>130</v>
      </c>
      <c r="O353" s="22" t="s">
        <v>76</v>
      </c>
    </row>
    <row r="354" spans="1:15" x14ac:dyDescent="0.2">
      <c r="A354" s="20" t="s">
        <v>706</v>
      </c>
      <c r="B354" s="21" t="s">
        <v>707</v>
      </c>
      <c r="C354" s="23">
        <v>59</v>
      </c>
      <c r="D354" s="23">
        <v>59</v>
      </c>
      <c r="E354" s="23">
        <v>59</v>
      </c>
      <c r="F354" s="23">
        <v>59</v>
      </c>
      <c r="G354" s="23">
        <v>59</v>
      </c>
      <c r="H354" s="23">
        <v>59</v>
      </c>
      <c r="I354" s="23">
        <v>59</v>
      </c>
      <c r="J354" s="23">
        <v>59</v>
      </c>
      <c r="K354" s="23">
        <v>59</v>
      </c>
      <c r="L354" s="23">
        <v>59</v>
      </c>
      <c r="M354" s="23">
        <v>59</v>
      </c>
      <c r="N354" s="23">
        <v>59</v>
      </c>
      <c r="O354" s="22" t="s">
        <v>706</v>
      </c>
    </row>
    <row r="355" spans="1:15" x14ac:dyDescent="0.2">
      <c r="A355" s="20" t="s">
        <v>761</v>
      </c>
      <c r="B355" s="21" t="s">
        <v>762</v>
      </c>
      <c r="C355" s="21">
        <v>146</v>
      </c>
      <c r="D355" s="21">
        <v>146</v>
      </c>
      <c r="E355" s="21">
        <v>146</v>
      </c>
      <c r="F355" s="21">
        <v>146</v>
      </c>
      <c r="G355" s="21">
        <v>146</v>
      </c>
      <c r="H355" s="21">
        <v>146</v>
      </c>
      <c r="I355" s="21">
        <v>146</v>
      </c>
      <c r="J355" s="21">
        <v>146</v>
      </c>
      <c r="K355" s="21">
        <v>146</v>
      </c>
      <c r="L355" s="21">
        <v>146</v>
      </c>
      <c r="M355" s="21">
        <v>146</v>
      </c>
      <c r="N355" s="21">
        <v>146</v>
      </c>
      <c r="O355" s="22" t="s">
        <v>761</v>
      </c>
    </row>
    <row r="356" spans="1:15" x14ac:dyDescent="0.2">
      <c r="A356" s="20" t="s">
        <v>710</v>
      </c>
      <c r="B356" s="21" t="s">
        <v>711</v>
      </c>
      <c r="C356" s="21">
        <v>65</v>
      </c>
      <c r="D356" s="21">
        <v>65</v>
      </c>
      <c r="E356" s="21">
        <v>65</v>
      </c>
      <c r="F356" s="21">
        <v>65</v>
      </c>
      <c r="G356" s="21">
        <v>65</v>
      </c>
      <c r="H356" s="21">
        <v>65</v>
      </c>
      <c r="I356" s="21">
        <v>65</v>
      </c>
      <c r="J356" s="21">
        <v>65</v>
      </c>
      <c r="K356" s="21">
        <v>65</v>
      </c>
      <c r="L356" s="21">
        <v>65</v>
      </c>
      <c r="M356" s="21">
        <v>65</v>
      </c>
      <c r="N356" s="21">
        <v>65</v>
      </c>
      <c r="O356" s="22" t="s">
        <v>710</v>
      </c>
    </row>
    <row r="357" spans="1:15" x14ac:dyDescent="0.2">
      <c r="A357" s="20" t="s">
        <v>230</v>
      </c>
      <c r="B357" s="21" t="s">
        <v>231</v>
      </c>
      <c r="C357" s="21">
        <v>105</v>
      </c>
      <c r="D357" s="21">
        <v>105</v>
      </c>
      <c r="E357" s="21">
        <v>105</v>
      </c>
      <c r="F357" s="21">
        <v>105</v>
      </c>
      <c r="G357" s="21">
        <v>100</v>
      </c>
      <c r="H357" s="21">
        <v>100</v>
      </c>
      <c r="I357" s="21">
        <v>100</v>
      </c>
      <c r="J357" s="21">
        <v>100</v>
      </c>
      <c r="K357" s="21">
        <v>100</v>
      </c>
      <c r="L357" s="21">
        <v>100</v>
      </c>
      <c r="M357" s="21">
        <v>100</v>
      </c>
      <c r="N357" s="21">
        <v>100</v>
      </c>
      <c r="O357" s="22" t="s">
        <v>230</v>
      </c>
    </row>
    <row r="358" spans="1:15" x14ac:dyDescent="0.2">
      <c r="A358" s="20" t="s">
        <v>718</v>
      </c>
      <c r="B358" s="21" t="s">
        <v>719</v>
      </c>
      <c r="C358" s="23">
        <v>64</v>
      </c>
      <c r="D358" s="23">
        <v>64</v>
      </c>
      <c r="E358" s="23">
        <v>64</v>
      </c>
      <c r="F358" s="23">
        <v>64</v>
      </c>
      <c r="G358" s="23">
        <v>64</v>
      </c>
      <c r="H358" s="23">
        <v>64</v>
      </c>
      <c r="I358" s="23">
        <v>64</v>
      </c>
      <c r="J358" s="23">
        <v>64</v>
      </c>
      <c r="K358" s="23">
        <v>64</v>
      </c>
      <c r="L358" s="23">
        <v>64</v>
      </c>
      <c r="M358" s="23">
        <v>64</v>
      </c>
      <c r="N358" s="23">
        <v>64</v>
      </c>
      <c r="O358" s="22" t="s">
        <v>718</v>
      </c>
    </row>
    <row r="359" spans="1:15" x14ac:dyDescent="0.2">
      <c r="A359" s="20" t="s">
        <v>712</v>
      </c>
      <c r="B359" s="21" t="s">
        <v>713</v>
      </c>
      <c r="C359" s="23">
        <v>59</v>
      </c>
      <c r="D359" s="23">
        <v>59</v>
      </c>
      <c r="E359" s="23">
        <v>59</v>
      </c>
      <c r="F359" s="23">
        <v>59</v>
      </c>
      <c r="G359" s="23">
        <v>59</v>
      </c>
      <c r="H359" s="23">
        <v>59</v>
      </c>
      <c r="I359" s="23">
        <v>59</v>
      </c>
      <c r="J359" s="23">
        <v>59</v>
      </c>
      <c r="K359" s="23">
        <v>59</v>
      </c>
      <c r="L359" s="23">
        <v>59</v>
      </c>
      <c r="M359" s="23">
        <v>59</v>
      </c>
      <c r="N359" s="23">
        <v>59</v>
      </c>
      <c r="O359" s="22" t="s">
        <v>712</v>
      </c>
    </row>
    <row r="360" spans="1:15" x14ac:dyDescent="0.2">
      <c r="A360" s="20" t="s">
        <v>716</v>
      </c>
      <c r="B360" s="21" t="s">
        <v>717</v>
      </c>
      <c r="C360" s="23">
        <v>64</v>
      </c>
      <c r="D360" s="23">
        <v>64</v>
      </c>
      <c r="E360" s="23">
        <v>64</v>
      </c>
      <c r="F360" s="23">
        <v>64</v>
      </c>
      <c r="G360" s="23">
        <v>64</v>
      </c>
      <c r="H360" s="23">
        <v>64</v>
      </c>
      <c r="I360" s="23">
        <v>64</v>
      </c>
      <c r="J360" s="23">
        <v>64</v>
      </c>
      <c r="K360" s="23">
        <v>64</v>
      </c>
      <c r="L360" s="23">
        <v>64</v>
      </c>
      <c r="M360" s="23">
        <v>64</v>
      </c>
      <c r="N360" s="23">
        <v>64</v>
      </c>
      <c r="O360" s="22" t="s">
        <v>716</v>
      </c>
    </row>
    <row r="361" spans="1:15" x14ac:dyDescent="0.2">
      <c r="A361" s="20" t="s">
        <v>714</v>
      </c>
      <c r="B361" s="21" t="s">
        <v>715</v>
      </c>
      <c r="C361" s="23">
        <v>59</v>
      </c>
      <c r="D361" s="23">
        <v>59</v>
      </c>
      <c r="E361" s="23">
        <v>59</v>
      </c>
      <c r="F361" s="23">
        <v>59</v>
      </c>
      <c r="G361" s="23">
        <v>59</v>
      </c>
      <c r="H361" s="23">
        <v>59</v>
      </c>
      <c r="I361" s="23">
        <v>59</v>
      </c>
      <c r="J361" s="23">
        <v>59</v>
      </c>
      <c r="K361" s="23">
        <v>59</v>
      </c>
      <c r="L361" s="23">
        <v>59</v>
      </c>
      <c r="M361" s="23">
        <v>59</v>
      </c>
      <c r="N361" s="23">
        <v>59</v>
      </c>
      <c r="O361" s="22" t="s">
        <v>714</v>
      </c>
    </row>
    <row r="362" spans="1:15" x14ac:dyDescent="0.2">
      <c r="A362" s="20" t="s">
        <v>722</v>
      </c>
      <c r="B362" s="21" t="s">
        <v>723</v>
      </c>
      <c r="C362" s="23">
        <v>59</v>
      </c>
      <c r="D362" s="23">
        <v>59</v>
      </c>
      <c r="E362" s="23">
        <v>59</v>
      </c>
      <c r="F362" s="23">
        <v>59</v>
      </c>
      <c r="G362" s="23">
        <v>59</v>
      </c>
      <c r="H362" s="23">
        <v>59</v>
      </c>
      <c r="I362" s="23">
        <v>59</v>
      </c>
      <c r="J362" s="23">
        <v>59</v>
      </c>
      <c r="K362" s="23">
        <v>59</v>
      </c>
      <c r="L362" s="23">
        <v>59</v>
      </c>
      <c r="M362" s="23">
        <v>59</v>
      </c>
      <c r="N362" s="23">
        <v>59</v>
      </c>
      <c r="O362" s="22" t="s">
        <v>722</v>
      </c>
    </row>
    <row r="363" spans="1:15" x14ac:dyDescent="0.2">
      <c r="A363" s="20" t="s">
        <v>228</v>
      </c>
      <c r="B363" s="21" t="s">
        <v>229</v>
      </c>
      <c r="C363" s="23">
        <v>79</v>
      </c>
      <c r="D363" s="23">
        <v>79</v>
      </c>
      <c r="E363" s="23">
        <v>79</v>
      </c>
      <c r="F363" s="23">
        <v>79</v>
      </c>
      <c r="G363" s="23">
        <v>79</v>
      </c>
      <c r="H363" s="23">
        <v>79</v>
      </c>
      <c r="I363" s="23">
        <v>79</v>
      </c>
      <c r="J363" s="23">
        <v>79</v>
      </c>
      <c r="K363" s="23">
        <v>79</v>
      </c>
      <c r="L363" s="23">
        <v>79</v>
      </c>
      <c r="M363" s="23">
        <v>79</v>
      </c>
      <c r="N363" s="23">
        <v>79</v>
      </c>
      <c r="O363" s="22" t="s">
        <v>228</v>
      </c>
    </row>
    <row r="364" spans="1:15" x14ac:dyDescent="0.2">
      <c r="A364" s="20" t="s">
        <v>734</v>
      </c>
      <c r="B364" s="21" t="s">
        <v>735</v>
      </c>
      <c r="C364" s="21">
        <v>256</v>
      </c>
      <c r="D364" s="21">
        <v>256</v>
      </c>
      <c r="E364" s="21">
        <v>256</v>
      </c>
      <c r="F364" s="21">
        <v>256</v>
      </c>
      <c r="G364" s="21">
        <v>256</v>
      </c>
      <c r="H364" s="21">
        <v>256</v>
      </c>
      <c r="I364" s="21">
        <v>256</v>
      </c>
      <c r="J364" s="21">
        <v>256</v>
      </c>
      <c r="K364" s="21">
        <v>256</v>
      </c>
      <c r="L364" s="21">
        <v>256</v>
      </c>
      <c r="M364" s="21">
        <v>256</v>
      </c>
      <c r="N364" s="21">
        <v>256</v>
      </c>
      <c r="O364" s="22" t="s">
        <v>734</v>
      </c>
    </row>
    <row r="365" spans="1:15" x14ac:dyDescent="0.2">
      <c r="A365" s="20" t="s">
        <v>753</v>
      </c>
      <c r="B365" s="21" t="s">
        <v>754</v>
      </c>
      <c r="C365" s="21">
        <v>169</v>
      </c>
      <c r="D365" s="21">
        <v>169</v>
      </c>
      <c r="E365" s="21">
        <v>169</v>
      </c>
      <c r="F365" s="21">
        <v>169</v>
      </c>
      <c r="G365" s="21">
        <v>169</v>
      </c>
      <c r="H365" s="21">
        <v>169</v>
      </c>
      <c r="I365" s="21">
        <v>169</v>
      </c>
      <c r="J365" s="21">
        <v>169</v>
      </c>
      <c r="K365" s="21">
        <v>169</v>
      </c>
      <c r="L365" s="21">
        <v>169</v>
      </c>
      <c r="M365" s="21">
        <v>169</v>
      </c>
      <c r="N365" s="21">
        <v>169</v>
      </c>
      <c r="O365" s="22" t="s">
        <v>753</v>
      </c>
    </row>
    <row r="366" spans="1:15" x14ac:dyDescent="0.2">
      <c r="A366" s="20" t="s">
        <v>737</v>
      </c>
      <c r="B366" s="21" t="s">
        <v>738</v>
      </c>
      <c r="C366" s="21">
        <v>49</v>
      </c>
      <c r="D366" s="21">
        <v>49</v>
      </c>
      <c r="E366" s="21">
        <v>49</v>
      </c>
      <c r="F366" s="21">
        <v>49</v>
      </c>
      <c r="G366" s="21">
        <v>49</v>
      </c>
      <c r="H366" s="21">
        <v>49</v>
      </c>
      <c r="I366" s="21">
        <v>49</v>
      </c>
      <c r="J366" s="21">
        <v>49</v>
      </c>
      <c r="K366" s="21">
        <v>49</v>
      </c>
      <c r="L366" s="21">
        <v>49</v>
      </c>
      <c r="M366" s="21">
        <v>49</v>
      </c>
      <c r="N366" s="21">
        <v>49</v>
      </c>
      <c r="O366" s="22" t="s">
        <v>737</v>
      </c>
    </row>
    <row r="367" spans="1:15" x14ac:dyDescent="0.2">
      <c r="A367" s="20" t="s">
        <v>730</v>
      </c>
      <c r="B367" s="21" t="s">
        <v>731</v>
      </c>
      <c r="C367" s="21">
        <v>201</v>
      </c>
      <c r="D367" s="21">
        <v>201</v>
      </c>
      <c r="E367" s="21">
        <v>201</v>
      </c>
      <c r="F367" s="21">
        <v>201</v>
      </c>
      <c r="G367" s="21">
        <v>201</v>
      </c>
      <c r="H367" s="21">
        <v>201</v>
      </c>
      <c r="I367" s="21">
        <v>201</v>
      </c>
      <c r="J367" s="21">
        <v>201</v>
      </c>
      <c r="K367" s="21">
        <v>201</v>
      </c>
      <c r="L367" s="21">
        <v>201</v>
      </c>
      <c r="M367" s="21">
        <v>201</v>
      </c>
      <c r="N367" s="21">
        <v>201</v>
      </c>
      <c r="O367" s="22" t="s">
        <v>730</v>
      </c>
    </row>
    <row r="368" spans="1:15" x14ac:dyDescent="0.2">
      <c r="A368" s="20" t="s">
        <v>759</v>
      </c>
      <c r="B368" s="21" t="s">
        <v>760</v>
      </c>
      <c r="C368" s="21">
        <v>134</v>
      </c>
      <c r="D368" s="21">
        <v>134</v>
      </c>
      <c r="E368" s="21">
        <v>134</v>
      </c>
      <c r="F368" s="21">
        <v>134</v>
      </c>
      <c r="G368" s="21">
        <v>134</v>
      </c>
      <c r="H368" s="21">
        <v>134</v>
      </c>
      <c r="I368" s="21">
        <v>134</v>
      </c>
      <c r="J368" s="21">
        <v>134</v>
      </c>
      <c r="K368" s="21">
        <v>134</v>
      </c>
      <c r="L368" s="21">
        <v>134</v>
      </c>
      <c r="M368" s="21">
        <v>134</v>
      </c>
      <c r="N368" s="21">
        <v>134</v>
      </c>
      <c r="O368" s="22" t="s">
        <v>759</v>
      </c>
    </row>
    <row r="369" spans="1:15" x14ac:dyDescent="0.2">
      <c r="A369" s="20" t="s">
        <v>728</v>
      </c>
      <c r="B369" s="21" t="s">
        <v>729</v>
      </c>
      <c r="C369" s="21">
        <v>157</v>
      </c>
      <c r="D369" s="21">
        <v>157</v>
      </c>
      <c r="E369" s="21">
        <v>157</v>
      </c>
      <c r="F369" s="21">
        <v>157</v>
      </c>
      <c r="G369" s="21">
        <v>157</v>
      </c>
      <c r="H369" s="21">
        <v>157</v>
      </c>
      <c r="I369" s="21">
        <v>157</v>
      </c>
      <c r="J369" s="21">
        <v>157</v>
      </c>
      <c r="K369" s="21">
        <v>157</v>
      </c>
      <c r="L369" s="21">
        <v>157</v>
      </c>
      <c r="M369" s="21">
        <v>157</v>
      </c>
      <c r="N369" s="21">
        <v>157</v>
      </c>
      <c r="O369" s="22" t="s">
        <v>728</v>
      </c>
    </row>
    <row r="370" spans="1:15" x14ac:dyDescent="0.2">
      <c r="A370" s="20" t="s">
        <v>732</v>
      </c>
      <c r="B370" s="21" t="s">
        <v>733</v>
      </c>
      <c r="C370" s="23">
        <v>69</v>
      </c>
      <c r="D370" s="23">
        <v>69</v>
      </c>
      <c r="E370" s="23">
        <v>69</v>
      </c>
      <c r="F370" s="23">
        <v>69</v>
      </c>
      <c r="G370" s="23">
        <v>69</v>
      </c>
      <c r="H370" s="23">
        <v>69</v>
      </c>
      <c r="I370" s="23">
        <v>69</v>
      </c>
      <c r="J370" s="23">
        <v>69</v>
      </c>
      <c r="K370" s="23">
        <v>69</v>
      </c>
      <c r="L370" s="23">
        <v>69</v>
      </c>
      <c r="M370" s="23">
        <v>69</v>
      </c>
      <c r="N370" s="23">
        <v>69</v>
      </c>
      <c r="O370" s="22" t="s">
        <v>732</v>
      </c>
    </row>
    <row r="371" spans="1:15" x14ac:dyDescent="0.2">
      <c r="A371" s="20" t="s">
        <v>34</v>
      </c>
      <c r="B371" s="21" t="s">
        <v>35</v>
      </c>
      <c r="C371" s="23">
        <v>64</v>
      </c>
      <c r="D371" s="23">
        <v>64</v>
      </c>
      <c r="E371" s="23">
        <v>64</v>
      </c>
      <c r="F371" s="23">
        <v>64</v>
      </c>
      <c r="G371" s="23">
        <v>64</v>
      </c>
      <c r="H371" s="23">
        <v>64</v>
      </c>
      <c r="I371" s="23">
        <v>64</v>
      </c>
      <c r="J371" s="23">
        <v>64</v>
      </c>
      <c r="K371" s="23">
        <v>64</v>
      </c>
      <c r="L371" s="23">
        <v>64</v>
      </c>
      <c r="M371" s="23">
        <v>64</v>
      </c>
      <c r="N371" s="23">
        <v>64</v>
      </c>
      <c r="O371" s="22" t="s">
        <v>34</v>
      </c>
    </row>
    <row r="372" spans="1:15" x14ac:dyDescent="0.2">
      <c r="A372" s="20" t="s">
        <v>203</v>
      </c>
      <c r="B372" s="21" t="s">
        <v>204</v>
      </c>
      <c r="C372" s="23">
        <v>79</v>
      </c>
      <c r="D372" s="23">
        <v>79</v>
      </c>
      <c r="E372" s="23">
        <v>79</v>
      </c>
      <c r="F372" s="23">
        <v>79</v>
      </c>
      <c r="G372" s="23">
        <v>79</v>
      </c>
      <c r="H372" s="23">
        <v>79</v>
      </c>
      <c r="I372" s="23">
        <v>79</v>
      </c>
      <c r="J372" s="23">
        <v>79</v>
      </c>
      <c r="K372" s="23">
        <v>79</v>
      </c>
      <c r="L372" s="23">
        <v>79</v>
      </c>
      <c r="M372" s="23">
        <v>79</v>
      </c>
      <c r="N372" s="23">
        <v>79</v>
      </c>
      <c r="O372" s="22" t="s">
        <v>203</v>
      </c>
    </row>
    <row r="373" spans="1:15" x14ac:dyDescent="0.2">
      <c r="A373" s="20" t="s">
        <v>352</v>
      </c>
      <c r="B373" s="21" t="s">
        <v>204</v>
      </c>
      <c r="C373" s="23">
        <v>79</v>
      </c>
      <c r="D373" s="23">
        <v>79</v>
      </c>
      <c r="E373" s="23">
        <v>79</v>
      </c>
      <c r="F373" s="23">
        <v>79</v>
      </c>
      <c r="G373" s="23">
        <v>79</v>
      </c>
      <c r="H373" s="23">
        <v>79</v>
      </c>
      <c r="I373" s="23">
        <v>79</v>
      </c>
      <c r="J373" s="23">
        <v>79</v>
      </c>
      <c r="K373" s="23">
        <v>79</v>
      </c>
      <c r="L373" s="23">
        <v>79</v>
      </c>
      <c r="M373" s="23">
        <v>79</v>
      </c>
      <c r="N373" s="23">
        <v>79</v>
      </c>
      <c r="O373" s="22" t="s">
        <v>352</v>
      </c>
    </row>
    <row r="374" spans="1:15" x14ac:dyDescent="0.2">
      <c r="A374" s="20" t="s">
        <v>46</v>
      </c>
      <c r="B374" s="21" t="s">
        <v>47</v>
      </c>
      <c r="C374" s="23">
        <v>59</v>
      </c>
      <c r="D374" s="23">
        <v>59</v>
      </c>
      <c r="E374" s="23">
        <v>59</v>
      </c>
      <c r="F374" s="23">
        <v>59</v>
      </c>
      <c r="G374" s="23">
        <v>59</v>
      </c>
      <c r="H374" s="23">
        <v>59</v>
      </c>
      <c r="I374" s="23">
        <v>59</v>
      </c>
      <c r="J374" s="23">
        <v>59</v>
      </c>
      <c r="K374" s="23">
        <v>59</v>
      </c>
      <c r="L374" s="23">
        <v>59</v>
      </c>
      <c r="M374" s="23">
        <v>59</v>
      </c>
      <c r="N374" s="23">
        <v>59</v>
      </c>
      <c r="O374" s="22" t="s">
        <v>46</v>
      </c>
    </row>
    <row r="375" spans="1:15" x14ac:dyDescent="0.2">
      <c r="A375" s="20" t="s">
        <v>58</v>
      </c>
      <c r="B375" s="21" t="s">
        <v>59</v>
      </c>
      <c r="C375" s="23">
        <v>59</v>
      </c>
      <c r="D375" s="23">
        <v>59</v>
      </c>
      <c r="E375" s="23">
        <v>59</v>
      </c>
      <c r="F375" s="23">
        <v>59</v>
      </c>
      <c r="G375" s="23">
        <v>59</v>
      </c>
      <c r="H375" s="23">
        <v>59</v>
      </c>
      <c r="I375" s="23">
        <v>59</v>
      </c>
      <c r="J375" s="23">
        <v>59</v>
      </c>
      <c r="K375" s="23">
        <v>59</v>
      </c>
      <c r="L375" s="23">
        <v>59</v>
      </c>
      <c r="M375" s="23">
        <v>59</v>
      </c>
      <c r="N375" s="23">
        <v>59</v>
      </c>
      <c r="O375" s="22" t="s">
        <v>58</v>
      </c>
    </row>
    <row r="376" spans="1:15" x14ac:dyDescent="0.2">
      <c r="A376" s="20" t="s">
        <v>537</v>
      </c>
      <c r="B376" s="21" t="s">
        <v>538</v>
      </c>
      <c r="C376" s="23">
        <v>69</v>
      </c>
      <c r="D376" s="23">
        <v>69</v>
      </c>
      <c r="E376" s="23">
        <v>69</v>
      </c>
      <c r="F376" s="23">
        <v>69</v>
      </c>
      <c r="G376" s="23">
        <v>69</v>
      </c>
      <c r="H376" s="23">
        <v>69</v>
      </c>
      <c r="I376" s="23">
        <v>69</v>
      </c>
      <c r="J376" s="23">
        <v>69</v>
      </c>
      <c r="K376" s="23">
        <v>69</v>
      </c>
      <c r="L376" s="23">
        <v>69</v>
      </c>
      <c r="M376" s="23">
        <v>69</v>
      </c>
      <c r="N376" s="23">
        <v>69</v>
      </c>
      <c r="O376" s="22" t="s">
        <v>537</v>
      </c>
    </row>
    <row r="377" spans="1:15" x14ac:dyDescent="0.2">
      <c r="A377" s="20" t="s">
        <v>344</v>
      </c>
      <c r="B377" s="21" t="s">
        <v>345</v>
      </c>
      <c r="C377" s="23">
        <v>74</v>
      </c>
      <c r="D377" s="23">
        <v>74</v>
      </c>
      <c r="E377" s="23">
        <v>74</v>
      </c>
      <c r="F377" s="23">
        <v>74</v>
      </c>
      <c r="G377" s="23">
        <v>74</v>
      </c>
      <c r="H377" s="23">
        <v>74</v>
      </c>
      <c r="I377" s="23">
        <v>74</v>
      </c>
      <c r="J377" s="23">
        <v>74</v>
      </c>
      <c r="K377" s="23">
        <v>74</v>
      </c>
      <c r="L377" s="23">
        <v>74</v>
      </c>
      <c r="M377" s="23">
        <v>74</v>
      </c>
      <c r="N377" s="23">
        <v>74</v>
      </c>
      <c r="O377" s="22" t="s">
        <v>344</v>
      </c>
    </row>
    <row r="378" spans="1:15" x14ac:dyDescent="0.2">
      <c r="A378" s="20" t="s">
        <v>668</v>
      </c>
      <c r="B378" s="21" t="s">
        <v>669</v>
      </c>
      <c r="C378" s="23">
        <v>64</v>
      </c>
      <c r="D378" s="23">
        <v>64</v>
      </c>
      <c r="E378" s="23">
        <v>64</v>
      </c>
      <c r="F378" s="23">
        <v>64</v>
      </c>
      <c r="G378" s="23">
        <v>64</v>
      </c>
      <c r="H378" s="23">
        <v>64</v>
      </c>
      <c r="I378" s="23">
        <v>64</v>
      </c>
      <c r="J378" s="23">
        <v>64</v>
      </c>
      <c r="K378" s="23">
        <v>64</v>
      </c>
      <c r="L378" s="23">
        <v>64</v>
      </c>
      <c r="M378" s="23">
        <v>64</v>
      </c>
      <c r="N378" s="23">
        <v>64</v>
      </c>
      <c r="O378" s="22" t="s">
        <v>668</v>
      </c>
    </row>
    <row r="379" spans="1:15" x14ac:dyDescent="0.2">
      <c r="A379" s="20" t="s">
        <v>356</v>
      </c>
      <c r="B379" s="21" t="s">
        <v>357</v>
      </c>
      <c r="C379" s="23">
        <v>59</v>
      </c>
      <c r="D379" s="23">
        <v>59</v>
      </c>
      <c r="E379" s="23">
        <v>59</v>
      </c>
      <c r="F379" s="23">
        <v>59</v>
      </c>
      <c r="G379" s="23">
        <v>59</v>
      </c>
      <c r="H379" s="23">
        <v>59</v>
      </c>
      <c r="I379" s="23">
        <v>59</v>
      </c>
      <c r="J379" s="23">
        <v>59</v>
      </c>
      <c r="K379" s="23">
        <v>59</v>
      </c>
      <c r="L379" s="23">
        <v>59</v>
      </c>
      <c r="M379" s="23">
        <v>59</v>
      </c>
      <c r="N379" s="23">
        <v>59</v>
      </c>
      <c r="O379" s="22" t="s">
        <v>356</v>
      </c>
    </row>
    <row r="380" spans="1:15" x14ac:dyDescent="0.2">
      <c r="A380" s="20" t="s">
        <v>187</v>
      </c>
      <c r="B380" s="21" t="s">
        <v>188</v>
      </c>
      <c r="C380" s="21">
        <v>137</v>
      </c>
      <c r="D380" s="21">
        <v>137</v>
      </c>
      <c r="E380" s="21">
        <v>137</v>
      </c>
      <c r="F380" s="21">
        <v>137</v>
      </c>
      <c r="G380" s="21">
        <v>137</v>
      </c>
      <c r="H380" s="21">
        <v>137</v>
      </c>
      <c r="I380" s="21">
        <v>137</v>
      </c>
      <c r="J380" s="21">
        <v>137</v>
      </c>
      <c r="K380" s="21">
        <v>137</v>
      </c>
      <c r="L380" s="21">
        <v>137</v>
      </c>
      <c r="M380" s="21">
        <v>137</v>
      </c>
      <c r="N380" s="21">
        <v>137</v>
      </c>
      <c r="O380" s="22" t="s">
        <v>187</v>
      </c>
    </row>
    <row r="381" spans="1:15" x14ac:dyDescent="0.2">
      <c r="A381" s="20" t="s">
        <v>360</v>
      </c>
      <c r="B381" s="21" t="s">
        <v>361</v>
      </c>
      <c r="C381" s="23">
        <v>59</v>
      </c>
      <c r="D381" s="23">
        <v>59</v>
      </c>
      <c r="E381" s="23">
        <v>59</v>
      </c>
      <c r="F381" s="23">
        <v>59</v>
      </c>
      <c r="G381" s="23">
        <v>59</v>
      </c>
      <c r="H381" s="23">
        <v>59</v>
      </c>
      <c r="I381" s="23">
        <v>59</v>
      </c>
      <c r="J381" s="23">
        <v>59</v>
      </c>
      <c r="K381" s="23">
        <v>59</v>
      </c>
      <c r="L381" s="23">
        <v>59</v>
      </c>
      <c r="M381" s="23">
        <v>59</v>
      </c>
      <c r="N381" s="23">
        <v>59</v>
      </c>
      <c r="O381" s="22" t="s">
        <v>360</v>
      </c>
    </row>
    <row r="382" spans="1:15" x14ac:dyDescent="0.2">
      <c r="A382" s="20" t="s">
        <v>751</v>
      </c>
      <c r="B382" s="21" t="s">
        <v>752</v>
      </c>
      <c r="C382" s="23">
        <v>59</v>
      </c>
      <c r="D382" s="23">
        <v>59</v>
      </c>
      <c r="E382" s="23">
        <v>59</v>
      </c>
      <c r="F382" s="23">
        <v>59</v>
      </c>
      <c r="G382" s="23">
        <v>59</v>
      </c>
      <c r="H382" s="23">
        <v>59</v>
      </c>
      <c r="I382" s="23">
        <v>59</v>
      </c>
      <c r="J382" s="23">
        <v>59</v>
      </c>
      <c r="K382" s="23">
        <v>59</v>
      </c>
      <c r="L382" s="23">
        <v>59</v>
      </c>
      <c r="M382" s="23">
        <v>59</v>
      </c>
      <c r="N382" s="23">
        <v>59</v>
      </c>
      <c r="O382" s="22" t="s">
        <v>751</v>
      </c>
    </row>
    <row r="383" spans="1:15" x14ac:dyDescent="0.2">
      <c r="A383" s="20" t="s">
        <v>763</v>
      </c>
      <c r="B383" s="21" t="s">
        <v>764</v>
      </c>
      <c r="C383" s="21">
        <v>65</v>
      </c>
      <c r="D383" s="21">
        <v>65</v>
      </c>
      <c r="E383" s="21">
        <v>65</v>
      </c>
      <c r="F383" s="21">
        <v>65</v>
      </c>
      <c r="G383" s="21">
        <v>65</v>
      </c>
      <c r="H383" s="21">
        <v>65</v>
      </c>
      <c r="I383" s="21">
        <v>65</v>
      </c>
      <c r="J383" s="21">
        <v>65</v>
      </c>
      <c r="K383" s="21">
        <v>65</v>
      </c>
      <c r="L383" s="21">
        <v>65</v>
      </c>
      <c r="M383" s="21">
        <v>65</v>
      </c>
      <c r="N383" s="21">
        <v>65</v>
      </c>
      <c r="O383" s="22" t="s">
        <v>763</v>
      </c>
    </row>
    <row r="384" spans="1:15" x14ac:dyDescent="0.2">
      <c r="A384" s="74" t="s">
        <v>765</v>
      </c>
      <c r="B384" s="73" t="s">
        <v>766</v>
      </c>
      <c r="C384" s="73">
        <v>210</v>
      </c>
      <c r="D384" s="73">
        <v>210</v>
      </c>
      <c r="E384" s="73">
        <v>210</v>
      </c>
      <c r="F384" s="73">
        <v>210</v>
      </c>
      <c r="G384" s="73">
        <v>210</v>
      </c>
      <c r="H384" s="73">
        <v>210</v>
      </c>
      <c r="I384" s="73">
        <v>210</v>
      </c>
      <c r="J384" s="73">
        <v>210</v>
      </c>
      <c r="K384" s="73">
        <v>210</v>
      </c>
      <c r="L384" s="73">
        <v>210</v>
      </c>
      <c r="M384" s="73">
        <v>210</v>
      </c>
      <c r="N384" s="73">
        <v>210</v>
      </c>
      <c r="O384" s="76" t="s">
        <v>765</v>
      </c>
    </row>
  </sheetData>
  <autoFilter ref="A1:O384" xr:uid="{814E62B0-2CE3-BF46-BC6F-B9764F0BC3C1}">
    <sortState xmlns:xlrd2="http://schemas.microsoft.com/office/spreadsheetml/2017/richdata2" ref="A2:O384">
      <sortCondition ref="B1:B384"/>
    </sortState>
  </autoFilter>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4" baseType="variant">
      <vt:variant>
        <vt:lpstr>Worksheets</vt:lpstr>
      </vt:variant>
      <vt:variant>
        <vt:i4>16</vt:i4>
      </vt:variant>
      <vt:variant>
        <vt:lpstr>Named Ranges</vt:lpstr>
      </vt:variant>
      <vt:variant>
        <vt:i4>53</vt:i4>
      </vt:variant>
    </vt:vector>
  </HeadingPairs>
  <TitlesOfParts>
    <vt:vector size="69" baseType="lpstr">
      <vt:lpstr>INSTRUCTIONS</vt:lpstr>
      <vt:lpstr>TEMPLATE</vt:lpstr>
      <vt:lpstr>JAN</vt:lpstr>
      <vt:lpstr>FEB</vt:lpstr>
      <vt:lpstr>MAR</vt:lpstr>
      <vt:lpstr>APR</vt:lpstr>
      <vt:lpstr>MAY</vt:lpstr>
      <vt:lpstr>JUN</vt:lpstr>
      <vt:lpstr>JUL</vt:lpstr>
      <vt:lpstr>AUG</vt:lpstr>
      <vt:lpstr>SEP</vt:lpstr>
      <vt:lpstr>OCT</vt:lpstr>
      <vt:lpstr>NOV</vt:lpstr>
      <vt:lpstr>DEC</vt:lpstr>
      <vt:lpstr>SUMMARY</vt:lpstr>
      <vt:lpstr>Rates</vt:lpstr>
      <vt:lpstr>APR!DayToStart</vt:lpstr>
      <vt:lpstr>AUG!DayToStart</vt:lpstr>
      <vt:lpstr>DEC!DayToStart</vt:lpstr>
      <vt:lpstr>FEB!DayToStart</vt:lpstr>
      <vt:lpstr>JUL!DayToStart</vt:lpstr>
      <vt:lpstr>JUN!DayToStart</vt:lpstr>
      <vt:lpstr>MAR!DayToStart</vt:lpstr>
      <vt:lpstr>MAY!DayToStart</vt:lpstr>
      <vt:lpstr>NOV!DayToStart</vt:lpstr>
      <vt:lpstr>OCT!DayToStart</vt:lpstr>
      <vt:lpstr>SEP!DayToStart</vt:lpstr>
      <vt:lpstr>TEMPLATE!DayToStart</vt:lpstr>
      <vt:lpstr>DayToStart</vt:lpstr>
      <vt:lpstr>APR!MonthToDisplay</vt:lpstr>
      <vt:lpstr>AUG!MonthToDisplay</vt:lpstr>
      <vt:lpstr>DEC!MonthToDisplay</vt:lpstr>
      <vt:lpstr>FEB!MonthToDisplay</vt:lpstr>
      <vt:lpstr>JAN!MonthToDisplay</vt:lpstr>
      <vt:lpstr>JUL!MonthToDisplay</vt:lpstr>
      <vt:lpstr>JUN!MonthToDisplay</vt:lpstr>
      <vt:lpstr>MAR!MonthToDisplay</vt:lpstr>
      <vt:lpstr>MAY!MonthToDisplay</vt:lpstr>
      <vt:lpstr>NOV!MonthToDisplay</vt:lpstr>
      <vt:lpstr>OCT!MonthToDisplay</vt:lpstr>
      <vt:lpstr>SEP!MonthToDisplay</vt:lpstr>
      <vt:lpstr>TEMPLATE!MonthToDisplay</vt:lpstr>
      <vt:lpstr>SUMMARY!Print_Area</vt:lpstr>
      <vt:lpstr>APR!Print_Titles</vt:lpstr>
      <vt:lpstr>AUG!Print_Titles</vt:lpstr>
      <vt:lpstr>DEC!Print_Titles</vt:lpstr>
      <vt:lpstr>FEB!Print_Titles</vt:lpstr>
      <vt:lpstr>JAN!Print_Titles</vt:lpstr>
      <vt:lpstr>JUL!Print_Titles</vt:lpstr>
      <vt:lpstr>JUN!Print_Titles</vt:lpstr>
      <vt:lpstr>MAR!Print_Titles</vt:lpstr>
      <vt:lpstr>MAY!Print_Titles</vt:lpstr>
      <vt:lpstr>NOV!Print_Titles</vt:lpstr>
      <vt:lpstr>OCT!Print_Titles</vt:lpstr>
      <vt:lpstr>SEP!Print_Titles</vt:lpstr>
      <vt:lpstr>TEMPLATE!Print_Titles</vt:lpstr>
      <vt:lpstr>APR!YearToDisplay</vt:lpstr>
      <vt:lpstr>AUG!YearToDisplay</vt:lpstr>
      <vt:lpstr>DEC!YearToDisplay</vt:lpstr>
      <vt:lpstr>FEB!YearToDisplay</vt:lpstr>
      <vt:lpstr>JAN!YearToDisplay</vt:lpstr>
      <vt:lpstr>JUL!YearToDisplay</vt:lpstr>
      <vt:lpstr>JUN!YearToDisplay</vt:lpstr>
      <vt:lpstr>MAR!YearToDisplay</vt:lpstr>
      <vt:lpstr>MAY!YearToDisplay</vt:lpstr>
      <vt:lpstr>NOV!YearToDisplay</vt:lpstr>
      <vt:lpstr>OCT!YearToDisplay</vt:lpstr>
      <vt:lpstr>SEP!YearToDisplay</vt:lpstr>
      <vt:lpstr>TEMPLATE!YearToDisplay</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David Harshaw</dc:creator>
  <cp:lastModifiedBy>David Harshaw</cp:lastModifiedBy>
  <dcterms:created xsi:type="dcterms:W3CDTF">2023-11-14T16:29:07Z</dcterms:created>
  <dcterms:modified xsi:type="dcterms:W3CDTF">2025-01-03T02:29:25Z</dcterms:modified>
</cp:coreProperties>
</file>